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36" windowHeight="5472"/>
  </bookViews>
  <sheets>
    <sheet name="Acolhimento" sheetId="3" r:id="rId1"/>
    <sheet name="Dados e resultados" sheetId="1" r:id="rId2"/>
    <sheet name="Gráfico" sheetId="2" r:id="rId3"/>
  </sheets>
  <definedNames>
    <definedName name="__123Graph_A" hidden="1">'Dados e resultados'!$F$4:$F$24</definedName>
    <definedName name="__123Graph_X" hidden="1">'Dados e resultados'!$C$4:$C$24</definedName>
    <definedName name="_Fill" hidden="1">'Dados e resultados'!$B$4:$B$24</definedName>
    <definedName name="_Regression_Int" localSheetId="1" hidden="1">1</definedName>
    <definedName name="Z_E1384B98_82FF_11D2_92E6_F79249EBB701_.wvu.Cols" localSheetId="1" hidden="1">'Dados e resultados'!$M:$IV</definedName>
  </definedNames>
  <calcPr calcId="145621"/>
  <customWorkbookViews>
    <customWorkbookView name="Rui Assis - Personal View" guid="{E1384B98-82FF-11D2-92E6-F79249EBB701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I19" i="1" l="1"/>
  <c r="I22" i="1" l="1"/>
  <c r="I12" i="1"/>
  <c r="I13" i="1" s="1"/>
  <c r="I15" i="1"/>
  <c r="I16" i="1"/>
  <c r="C4" i="1"/>
  <c r="C5" i="1" s="1"/>
  <c r="F4" i="1" l="1"/>
  <c r="E4" i="1"/>
  <c r="C6" i="1"/>
  <c r="E5" i="1"/>
  <c r="F5" i="1"/>
  <c r="C7" i="1" l="1"/>
  <c r="F6" i="1"/>
  <c r="E6" i="1"/>
  <c r="C8" i="1" l="1"/>
  <c r="F7" i="1"/>
  <c r="E7" i="1"/>
  <c r="C9" i="1" l="1"/>
  <c r="F8" i="1"/>
  <c r="E8" i="1"/>
  <c r="C10" i="1" l="1"/>
  <c r="E9" i="1"/>
  <c r="F9" i="1"/>
  <c r="E10" i="1" l="1"/>
  <c r="F10" i="1"/>
  <c r="C11" i="1"/>
  <c r="F11" i="1" l="1"/>
  <c r="E11" i="1"/>
  <c r="C12" i="1"/>
  <c r="C13" i="1" l="1"/>
  <c r="F12" i="1"/>
  <c r="E12" i="1"/>
  <c r="E13" i="1" l="1"/>
  <c r="F13" i="1"/>
  <c r="C14" i="1"/>
  <c r="E14" i="1" l="1"/>
  <c r="F14" i="1"/>
  <c r="C15" i="1"/>
  <c r="F15" i="1" l="1"/>
  <c r="E15" i="1"/>
  <c r="C16" i="1"/>
  <c r="C17" i="1" l="1"/>
  <c r="F16" i="1"/>
  <c r="E16" i="1"/>
  <c r="E17" i="1" l="1"/>
  <c r="C18" i="1"/>
  <c r="F17" i="1"/>
  <c r="E18" i="1" l="1"/>
  <c r="F18" i="1"/>
  <c r="C19" i="1"/>
  <c r="F19" i="1" l="1"/>
  <c r="C20" i="1"/>
  <c r="E19" i="1"/>
  <c r="E20" i="1" l="1"/>
  <c r="F20" i="1"/>
  <c r="C21" i="1"/>
  <c r="E21" i="1" l="1"/>
  <c r="C22" i="1"/>
  <c r="F21" i="1"/>
  <c r="E22" i="1" l="1"/>
  <c r="F22" i="1"/>
  <c r="C23" i="1"/>
  <c r="F23" i="1" l="1"/>
  <c r="C24" i="1"/>
  <c r="E23" i="1"/>
  <c r="E24" i="1" l="1"/>
  <c r="F24" i="1"/>
</calcChain>
</file>

<file path=xl/comments1.xml><?xml version="1.0" encoding="utf-8"?>
<comments xmlns="http://schemas.openxmlformats.org/spreadsheetml/2006/main">
  <authors>
    <author>Rui Assis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Função de densidade de probabilidade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Função de probabilidade acumulada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inferior - parâmetro de localização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Moda - parâmetro de forma</t>
        </r>
      </text>
    </comment>
    <comment ref="H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superior - parâmetro de localização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Valor gerado aleatoriamente</t>
        </r>
      </text>
    </comment>
  </commentList>
</comments>
</file>

<file path=xl/sharedStrings.xml><?xml version="1.0" encoding="utf-8"?>
<sst xmlns="http://schemas.openxmlformats.org/spreadsheetml/2006/main" count="24" uniqueCount="21">
  <si>
    <t>Rui Assis</t>
  </si>
  <si>
    <t>Parâmetros</t>
  </si>
  <si>
    <t xml:space="preserve">   Ordem</t>
  </si>
  <si>
    <t>x</t>
  </si>
  <si>
    <t>Média =</t>
  </si>
  <si>
    <t>Distribuição Triangular</t>
  </si>
  <si>
    <t xml:space="preserve">Células a azul para dados, verde claro para cálculos intermédios e amarelo para resultados </t>
  </si>
  <si>
    <t>Distribuição de probabilidade Triangular</t>
  </si>
  <si>
    <t>Processo gerador</t>
  </si>
  <si>
    <t>x =</t>
  </si>
  <si>
    <t>Desvio padrão =</t>
  </si>
  <si>
    <t>rand =</t>
  </si>
  <si>
    <t>Estatística Aplicada</t>
  </si>
  <si>
    <t>rassis@rassis.com</t>
  </si>
  <si>
    <t>http://www.rassis.com</t>
  </si>
  <si>
    <t>a =</t>
  </si>
  <si>
    <t>b =</t>
  </si>
  <si>
    <t>c =</t>
  </si>
  <si>
    <t>F(x) =</t>
  </si>
  <si>
    <t>f(x)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</si>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</sst>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1" x14ac:knownFonts="1">
    <font>
      <sz val="10"/>
      <name val="Courie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56"/>
      <name val="Courier"/>
      <family val="3"/>
    </font>
    <font>
      <i/>
      <sz val="10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164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2">
    <xf numFmtId="164" fontId="0" fillId="0" borderId="0" xfId="0"/>
    <xf numFmtId="164" fontId="5" fillId="2" borderId="0" xfId="0" applyFont="1" applyFill="1" applyBorder="1" applyAlignment="1" applyProtection="1">
      <alignment horizontal="center"/>
      <protection locked="0"/>
    </xf>
    <xf numFmtId="164" fontId="3" fillId="3" borderId="0" xfId="0" applyFont="1" applyFill="1" applyAlignment="1" applyProtection="1">
      <alignment horizontal="center"/>
    </xf>
    <xf numFmtId="164" fontId="4" fillId="4" borderId="0" xfId="0" applyFont="1" applyFill="1" applyBorder="1" applyAlignment="1" applyProtection="1">
      <alignment horizontal="center"/>
    </xf>
    <xf numFmtId="164" fontId="3" fillId="3" borderId="0" xfId="0" applyFont="1" applyFill="1" applyProtection="1"/>
    <xf numFmtId="164" fontId="2" fillId="3" borderId="0" xfId="0" applyFont="1" applyFill="1" applyBorder="1" applyAlignment="1" applyProtection="1">
      <alignment horizontal="center"/>
    </xf>
    <xf numFmtId="164" fontId="3" fillId="4" borderId="0" xfId="0" applyFont="1" applyFill="1" applyProtection="1"/>
    <xf numFmtId="164" fontId="7" fillId="4" borderId="0" xfId="0" applyFont="1" applyFill="1" applyAlignment="1" applyProtection="1">
      <alignment horizontal="center"/>
    </xf>
    <xf numFmtId="164" fontId="3" fillId="0" borderId="0" xfId="0" applyFont="1"/>
    <xf numFmtId="164" fontId="3" fillId="0" borderId="0" xfId="0" applyFont="1" applyProtection="1"/>
    <xf numFmtId="164" fontId="10" fillId="5" borderId="0" xfId="0" applyFont="1" applyFill="1" applyAlignment="1" applyProtection="1"/>
    <xf numFmtId="164" fontId="9" fillId="3" borderId="0" xfId="0" applyFont="1" applyFill="1" applyAlignment="1" applyProtection="1">
      <alignment horizontal="right"/>
    </xf>
    <xf numFmtId="164" fontId="9" fillId="3" borderId="0" xfId="0" applyFont="1" applyFill="1" applyAlignment="1" applyProtection="1">
      <alignment horizontal="left"/>
    </xf>
    <xf numFmtId="164" fontId="5" fillId="6" borderId="0" xfId="0" applyNumberFormat="1" applyFont="1" applyFill="1" applyBorder="1" applyAlignment="1" applyProtection="1">
      <alignment horizontal="center"/>
    </xf>
    <xf numFmtId="0" fontId="14" fillId="3" borderId="0" xfId="1" applyFont="1" applyFill="1" applyAlignment="1" applyProtection="1">
      <alignment horizontal="center"/>
    </xf>
    <xf numFmtId="164" fontId="17" fillId="3" borderId="0" xfId="0" applyFont="1" applyFill="1" applyAlignment="1" applyProtection="1">
      <alignment horizontal="right"/>
    </xf>
    <xf numFmtId="164" fontId="3" fillId="3" borderId="0" xfId="0" applyFont="1" applyFill="1" applyAlignment="1" applyProtection="1">
      <alignment horizontal="right"/>
    </xf>
    <xf numFmtId="164" fontId="17" fillId="3" borderId="0" xfId="0" applyFont="1" applyFill="1" applyAlignment="1" applyProtection="1">
      <alignment horizontal="center"/>
    </xf>
    <xf numFmtId="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Alignment="1" applyProtection="1">
      <alignment horizontal="center"/>
    </xf>
    <xf numFmtId="164" fontId="18" fillId="3" borderId="0" xfId="0" applyFont="1" applyFill="1" applyAlignment="1" applyProtection="1">
      <alignment horizontal="center"/>
    </xf>
    <xf numFmtId="164" fontId="4" fillId="3" borderId="0" xfId="0" applyFont="1" applyFill="1" applyProtection="1"/>
    <xf numFmtId="0" fontId="19" fillId="3" borderId="0" xfId="0" applyNumberFormat="1" applyFont="1" applyFill="1" applyAlignment="1" applyProtection="1">
      <alignment horizontal="center"/>
    </xf>
    <xf numFmtId="164" fontId="6" fillId="3" borderId="0" xfId="0" applyFont="1" applyFill="1" applyAlignment="1" applyProtection="1">
      <alignment horizontal="center"/>
    </xf>
    <xf numFmtId="164" fontId="20" fillId="3" borderId="0" xfId="0" applyFont="1" applyFill="1" applyAlignment="1" applyProtection="1">
      <alignment horizontal="center"/>
    </xf>
    <xf numFmtId="164" fontId="8" fillId="3" borderId="0" xfId="0" applyFont="1" applyFill="1" applyAlignment="1" applyProtection="1">
      <alignment horizontal="center"/>
      <protection hidden="1"/>
    </xf>
    <xf numFmtId="164" fontId="4" fillId="7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Alignment="1" applyProtection="1">
      <alignment horizontal="center"/>
    </xf>
    <xf numFmtId="164" fontId="1" fillId="0" borderId="0" xfId="0" applyFont="1"/>
    <xf numFmtId="164" fontId="10" fillId="5" borderId="0" xfId="0" applyFont="1" applyFill="1" applyAlignment="1" applyProtection="1">
      <alignment horizontal="center"/>
    </xf>
    <xf numFmtId="164" fontId="11" fillId="5" borderId="0" xfId="0" applyFont="1" applyFill="1" applyAlignment="1">
      <alignment horizontal="center"/>
    </xf>
    <xf numFmtId="164" fontId="16" fillId="5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Distribuição Triangular</a:t>
            </a:r>
          </a:p>
        </c:rich>
      </c:tx>
      <c:layout>
        <c:manualLayout>
          <c:xMode val="edge"/>
          <c:yMode val="edge"/>
          <c:x val="0.39196974342581659"/>
          <c:y val="7.68408364715280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8909109871201"/>
          <c:y val="0.15762711864406781"/>
          <c:w val="0.74117421477116685"/>
          <c:h val="0.68983050847457628"/>
        </c:manualLayout>
      </c:layout>
      <c:lineChart>
        <c:grouping val="standard"/>
        <c:varyColors val="0"/>
        <c:ser>
          <c:idx val="0"/>
          <c:order val="0"/>
          <c:tx>
            <c:v>f(x)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'Dados e resultados'!$C$4:$C$24</c:f>
              <c:numCache>
                <c:formatCode>General_)</c:formatCode>
                <c:ptCount val="21"/>
                <c:pt idx="0">
                  <c:v>50</c:v>
                </c:pt>
                <c:pt idx="1">
                  <c:v>52.5</c:v>
                </c:pt>
                <c:pt idx="2">
                  <c:v>55</c:v>
                </c:pt>
                <c:pt idx="3">
                  <c:v>57.5</c:v>
                </c:pt>
                <c:pt idx="4">
                  <c:v>60</c:v>
                </c:pt>
                <c:pt idx="5">
                  <c:v>62.5</c:v>
                </c:pt>
                <c:pt idx="6">
                  <c:v>65</c:v>
                </c:pt>
                <c:pt idx="7">
                  <c:v>67.5</c:v>
                </c:pt>
                <c:pt idx="8">
                  <c:v>70</c:v>
                </c:pt>
                <c:pt idx="9">
                  <c:v>72.5</c:v>
                </c:pt>
                <c:pt idx="10">
                  <c:v>75</c:v>
                </c:pt>
                <c:pt idx="11">
                  <c:v>77.5</c:v>
                </c:pt>
                <c:pt idx="12">
                  <c:v>80</c:v>
                </c:pt>
                <c:pt idx="13">
                  <c:v>82.5</c:v>
                </c:pt>
                <c:pt idx="14">
                  <c:v>85</c:v>
                </c:pt>
                <c:pt idx="15">
                  <c:v>87.5</c:v>
                </c:pt>
                <c:pt idx="16">
                  <c:v>90</c:v>
                </c:pt>
                <c:pt idx="17">
                  <c:v>92.5</c:v>
                </c:pt>
                <c:pt idx="18">
                  <c:v>95</c:v>
                </c:pt>
                <c:pt idx="19">
                  <c:v>97.5</c:v>
                </c:pt>
                <c:pt idx="20">
                  <c:v>100</c:v>
                </c:pt>
              </c:numCache>
            </c:numRef>
          </c:cat>
          <c:val>
            <c:numRef>
              <c:f>'Dados e resultados'!$E$4:$E$24</c:f>
              <c:numCache>
                <c:formatCode>General_)</c:formatCode>
                <c:ptCount val="21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  <c:pt idx="5">
                  <c:v>1.2500000000000001E-2</c:v>
                </c:pt>
                <c:pt idx="6">
                  <c:v>1.4999999999999999E-2</c:v>
                </c:pt>
                <c:pt idx="7">
                  <c:v>1.7500000000000002E-2</c:v>
                </c:pt>
                <c:pt idx="8">
                  <c:v>0.02</c:v>
                </c:pt>
                <c:pt idx="9">
                  <c:v>2.2499999999999999E-2</c:v>
                </c:pt>
                <c:pt idx="10">
                  <c:v>2.5000000000000001E-2</c:v>
                </c:pt>
                <c:pt idx="11">
                  <c:v>2.75E-2</c:v>
                </c:pt>
                <c:pt idx="12">
                  <c:v>0.03</c:v>
                </c:pt>
                <c:pt idx="13">
                  <c:v>3.2500000000000001E-2</c:v>
                </c:pt>
                <c:pt idx="14">
                  <c:v>3.5000000000000003E-2</c:v>
                </c:pt>
                <c:pt idx="15">
                  <c:v>3.7499999999999999E-2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29184"/>
        <c:axId val="40039552"/>
      </c:lineChart>
      <c:lineChart>
        <c:grouping val="standard"/>
        <c:varyColors val="0"/>
        <c:ser>
          <c:idx val="1"/>
          <c:order val="1"/>
          <c:tx>
            <c:v>F(x)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'Dados e resultados'!$C$4:$C$24</c:f>
              <c:numCache>
                <c:formatCode>General_)</c:formatCode>
                <c:ptCount val="21"/>
                <c:pt idx="0">
                  <c:v>50</c:v>
                </c:pt>
                <c:pt idx="1">
                  <c:v>52.5</c:v>
                </c:pt>
                <c:pt idx="2">
                  <c:v>55</c:v>
                </c:pt>
                <c:pt idx="3">
                  <c:v>57.5</c:v>
                </c:pt>
                <c:pt idx="4">
                  <c:v>60</c:v>
                </c:pt>
                <c:pt idx="5">
                  <c:v>62.5</c:v>
                </c:pt>
                <c:pt idx="6">
                  <c:v>65</c:v>
                </c:pt>
                <c:pt idx="7">
                  <c:v>67.5</c:v>
                </c:pt>
                <c:pt idx="8">
                  <c:v>70</c:v>
                </c:pt>
                <c:pt idx="9">
                  <c:v>72.5</c:v>
                </c:pt>
                <c:pt idx="10">
                  <c:v>75</c:v>
                </c:pt>
                <c:pt idx="11">
                  <c:v>77.5</c:v>
                </c:pt>
                <c:pt idx="12">
                  <c:v>80</c:v>
                </c:pt>
                <c:pt idx="13">
                  <c:v>82.5</c:v>
                </c:pt>
                <c:pt idx="14">
                  <c:v>85</c:v>
                </c:pt>
                <c:pt idx="15">
                  <c:v>87.5</c:v>
                </c:pt>
                <c:pt idx="16">
                  <c:v>90</c:v>
                </c:pt>
                <c:pt idx="17">
                  <c:v>92.5</c:v>
                </c:pt>
                <c:pt idx="18">
                  <c:v>95</c:v>
                </c:pt>
                <c:pt idx="19">
                  <c:v>97.5</c:v>
                </c:pt>
                <c:pt idx="20">
                  <c:v>100</c:v>
                </c:pt>
              </c:numCache>
            </c:numRef>
          </c:cat>
          <c:val>
            <c:numRef>
              <c:f>'Dados e resultados'!$F$4:$F$24</c:f>
              <c:numCache>
                <c:formatCode>General_)</c:formatCode>
                <c:ptCount val="21"/>
                <c:pt idx="0">
                  <c:v>0</c:v>
                </c:pt>
                <c:pt idx="1">
                  <c:v>3.1250000000000002E-3</c:v>
                </c:pt>
                <c:pt idx="2">
                  <c:v>1.2500000000000001E-2</c:v>
                </c:pt>
                <c:pt idx="3">
                  <c:v>2.8125000000000001E-2</c:v>
                </c:pt>
                <c:pt idx="4">
                  <c:v>0.05</c:v>
                </c:pt>
                <c:pt idx="5">
                  <c:v>7.8125E-2</c:v>
                </c:pt>
                <c:pt idx="6">
                  <c:v>0.1125</c:v>
                </c:pt>
                <c:pt idx="7">
                  <c:v>0.15312500000000001</c:v>
                </c:pt>
                <c:pt idx="8">
                  <c:v>0.2</c:v>
                </c:pt>
                <c:pt idx="9">
                  <c:v>0.25312499999999999</c:v>
                </c:pt>
                <c:pt idx="10">
                  <c:v>0.3125</c:v>
                </c:pt>
                <c:pt idx="11">
                  <c:v>0.37812499999999999</c:v>
                </c:pt>
                <c:pt idx="12">
                  <c:v>0.45</c:v>
                </c:pt>
                <c:pt idx="13">
                  <c:v>0.52812499999999996</c:v>
                </c:pt>
                <c:pt idx="14">
                  <c:v>0.61250000000000004</c:v>
                </c:pt>
                <c:pt idx="15">
                  <c:v>0.703125</c:v>
                </c:pt>
                <c:pt idx="16">
                  <c:v>0.8</c:v>
                </c:pt>
                <c:pt idx="17">
                  <c:v>0.88749999999999996</c:v>
                </c:pt>
                <c:pt idx="18">
                  <c:v>0.95</c:v>
                </c:pt>
                <c:pt idx="19">
                  <c:v>0.98750000000000004</c:v>
                </c:pt>
                <c:pt idx="2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1472"/>
        <c:axId val="40436480"/>
      </c:lineChart>
      <c:catAx>
        <c:axId val="4002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i="1"/>
                  <a:t>x</a:t>
                </a:r>
              </a:p>
            </c:rich>
          </c:tx>
          <c:layout>
            <c:manualLayout>
              <c:xMode val="edge"/>
              <c:yMode val="edge"/>
              <c:x val="0.49667889647510222"/>
              <c:y val="0.90368921378546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0039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039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i="1"/>
                  <a:t>f(x)</a:t>
                </a:r>
              </a:p>
            </c:rich>
          </c:tx>
          <c:layout>
            <c:manualLayout>
              <c:xMode val="edge"/>
              <c:yMode val="edge"/>
              <c:x val="4.6169544672698848E-2"/>
              <c:y val="0.4745763437179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0029184"/>
        <c:crosses val="autoZero"/>
        <c:crossBetween val="midCat"/>
      </c:valAx>
      <c:catAx>
        <c:axId val="40041472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40436480"/>
        <c:crosses val="autoZero"/>
        <c:auto val="0"/>
        <c:lblAlgn val="ctr"/>
        <c:lblOffset val="100"/>
        <c:noMultiLvlLbl val="0"/>
      </c:catAx>
      <c:valAx>
        <c:axId val="404364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i="1"/>
                  <a:t>F(x)</a:t>
                </a:r>
              </a:p>
            </c:rich>
          </c:tx>
          <c:layout>
            <c:manualLayout>
              <c:xMode val="edge"/>
              <c:yMode val="edge"/>
              <c:x val="0.93420771657892376"/>
              <c:y val="0.4779661288942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004147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57225676119396"/>
          <c:y val="0.20742753623188404"/>
          <c:w val="0.1037299839160794"/>
          <c:h val="8.0163043478260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customSheetViews>
    <customSheetView guid="{E1384B98-82FF-11D2-92E6-F79249EBB701}" scale="7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196215</xdr:colOff>
      <xdr:row>10</xdr:row>
      <xdr:rowOff>160020</xdr:rowOff>
    </xdr:from>
    <xdr:to>
      <xdr:col>13</xdr:col>
      <xdr:colOff>380978</xdr:colOff>
      <xdr:row>13</xdr:row>
      <xdr:rowOff>47588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685915" y="1811020"/>
          <a:ext cx="3105763" cy="382868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FFFFFF"/>
              </a:solidFill>
              <a:latin typeface="Arial"/>
              <a:cs typeface="Arial"/>
            </a:rPr>
            <a:t>Notar que, cada vez que se prime a tecla F9, o valor da célula I13 varia entre os limites inferior e superior e concentra-se perto da moda.</a:t>
          </a:r>
        </a:p>
      </xdr:txBody>
    </xdr:sp>
    <xdr:clientData/>
  </xdr:twoCellAnchor>
  <xdr:twoCellAnchor>
    <xdr:from>
      <xdr:col>9</xdr:col>
      <xdr:colOff>196215</xdr:colOff>
      <xdr:row>13</xdr:row>
      <xdr:rowOff>93345</xdr:rowOff>
    </xdr:from>
    <xdr:to>
      <xdr:col>13</xdr:col>
      <xdr:colOff>380978</xdr:colOff>
      <xdr:row>22</xdr:row>
      <xdr:rowOff>140970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685915" y="2239645"/>
          <a:ext cx="3105763" cy="1533525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Quando se verifica a condição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&lt; 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 / 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), usa-se a seguinte expressão como processo gerador 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é um nº aleatório entre 0 e 1): </a:t>
          </a: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= 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+ [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).(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)]</a:t>
          </a:r>
          <a:r>
            <a:rPr lang="pt-PT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0,5</a:t>
          </a: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Quando se verifica a condição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r 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&gt;= 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 / 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), usa-se a seguinte expressão como processo gerador:</a:t>
          </a: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= 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[(1 -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).(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).(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pt-P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)]</a:t>
          </a:r>
          <a:r>
            <a:rPr lang="pt-PT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0,5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tabSelected="1" zoomScale="130" zoomScaleNormal="130" workbookViewId="0"/>
  </sheetViews>
  <sheetFormatPr defaultRowHeight="12" x14ac:dyDescent="0.2"/>
  <cols>
    <col min="1" max="1" width="35.21875" customWidth="1"/>
    <col min="2" max="19" width="11.109375" customWidth="1"/>
  </cols>
  <sheetData>
    <row r="1" spans="1:19" ht="18" customHeight="1" x14ac:dyDescent="0.25">
      <c r="A1" s="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customHeight="1" x14ac:dyDescent="0.25">
      <c r="A2" s="5"/>
      <c r="B2" s="4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 x14ac:dyDescent="0.4">
      <c r="A3" s="4"/>
      <c r="B3" s="4"/>
      <c r="C3" s="6"/>
      <c r="D3" s="6"/>
      <c r="E3" s="7" t="s">
        <v>12</v>
      </c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 x14ac:dyDescent="0.25">
      <c r="A4" s="5"/>
      <c r="B4" s="4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 x14ac:dyDescent="0.3">
      <c r="A6" s="5"/>
      <c r="B6" s="4"/>
      <c r="C6" s="4"/>
      <c r="D6" s="4"/>
      <c r="E6" s="20" t="s">
        <v>0</v>
      </c>
      <c r="F6" s="2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 customHeight="1" x14ac:dyDescent="0.35">
      <c r="A7" s="5"/>
      <c r="B7" s="4"/>
      <c r="C7" s="4"/>
      <c r="D7" s="4"/>
      <c r="E7" s="22">
        <v>2012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customHeight="1" x14ac:dyDescent="0.3">
      <c r="A8" s="5"/>
      <c r="B8" s="4"/>
      <c r="C8" s="4"/>
      <c r="D8" s="4"/>
      <c r="E8" s="14" t="s">
        <v>13</v>
      </c>
      <c r="F8" s="4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" customHeight="1" x14ac:dyDescent="0.25">
      <c r="A9" s="5"/>
      <c r="B9" s="4"/>
      <c r="C9" s="4"/>
      <c r="D9" s="4"/>
      <c r="E9" s="14" t="s">
        <v>14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" customHeight="1" x14ac:dyDescent="0.3">
      <c r="A11" s="4"/>
      <c r="B11" s="4"/>
      <c r="C11" s="4"/>
      <c r="D11" s="4"/>
      <c r="E11" s="24" t="s">
        <v>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 x14ac:dyDescent="0.3">
      <c r="A14" s="4"/>
      <c r="B14" s="4"/>
      <c r="C14" s="4"/>
      <c r="D14" s="4"/>
      <c r="E14" s="25" t="s">
        <v>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8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8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8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25">
      <c r="A19" s="4"/>
      <c r="B19" s="4"/>
      <c r="C19" s="4"/>
      <c r="D19" s="4"/>
      <c r="E19" s="4"/>
      <c r="F19" s="4"/>
      <c r="G19" s="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8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8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8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8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8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3.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3.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3.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.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3.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3.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3.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3.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3.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3.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3.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3.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3.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3.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3.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3.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3.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3.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3.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3.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3.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3.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3.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3.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3.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3.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3.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3.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3.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3.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3.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3.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3.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3.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3.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3.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3.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3.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3.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honeticPr fontId="0" type="noConversion"/>
  <hyperlinks>
    <hyperlink ref="E8" r:id="rId1"/>
    <hyperlink ref="E9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AB52"/>
  <sheetViews>
    <sheetView showGridLines="0" zoomScale="120" workbookViewId="0"/>
  </sheetViews>
  <sheetFormatPr defaultColWidth="7.6640625" defaultRowHeight="13.2" x14ac:dyDescent="0.25"/>
  <cols>
    <col min="1" max="1" width="23.5546875" style="8" customWidth="1"/>
    <col min="2" max="3" width="10.6640625" style="8" customWidth="1"/>
    <col min="4" max="4" width="2.77734375" style="8" customWidth="1"/>
    <col min="5" max="6" width="10.6640625" style="8" customWidth="1"/>
    <col min="7" max="7" width="10.6640625" style="28" customWidth="1"/>
    <col min="8" max="28" width="10.6640625" style="8" customWidth="1"/>
    <col min="29" max="16384" width="7.6640625" style="8"/>
  </cols>
  <sheetData>
    <row r="1" spans="1:28" x14ac:dyDescent="0.25">
      <c r="A1" s="2"/>
      <c r="B1" s="2"/>
      <c r="C1" s="2"/>
      <c r="D1" s="2"/>
      <c r="E1" s="2"/>
      <c r="F1" s="2"/>
      <c r="G1" s="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2"/>
      <c r="B2" s="10" t="s">
        <v>2</v>
      </c>
      <c r="C2" s="2"/>
      <c r="D2" s="2"/>
      <c r="E2" s="29" t="s">
        <v>5</v>
      </c>
      <c r="F2" s="30"/>
      <c r="G2" s="2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"/>
      <c r="B3" s="2"/>
      <c r="C3" s="17" t="s">
        <v>3</v>
      </c>
      <c r="D3" s="17"/>
      <c r="E3" s="17" t="s">
        <v>19</v>
      </c>
      <c r="F3" s="17" t="s">
        <v>20</v>
      </c>
      <c r="G3" s="2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2"/>
      <c r="B4" s="2">
        <v>0</v>
      </c>
      <c r="C4" s="13">
        <f>I6</f>
        <v>50</v>
      </c>
      <c r="D4" s="2"/>
      <c r="E4" s="3">
        <f t="shared" ref="E4:E24" si="0">IF(AND(C4&gt;=$I$6,C4&lt;=$I$7),2*(C4-$I$6)/(($I$8-$I$6)*($I$7-$I$6)),IF(AND(C4&gt;$I$7,C4&lt;=($I$8-$I$6)+$I$6),2*(($I$8-$I$6)+$I$6-C4)/(($I$8-$I$6)*(($I$8-$I$6)+$I$6-$I$7)),""))</f>
        <v>0</v>
      </c>
      <c r="F4" s="3">
        <f t="shared" ref="F4:F24" si="1">IF(AND(C4&gt;=$I$6,C4&lt;=$I$7),(C4-$I$6)^2/(($I$8-$I$6)*($I$7-$I$6)),IF(AND(C4&gt;$I$7,C4&lt;=($I$8-$I$6)+$I$6),1-(($I$8-$I$6)+$I$6-C4)^2/(($I$8-$I$6)*(($I$8-$I$6)+$I$6-$I$7)),""))</f>
        <v>0</v>
      </c>
      <c r="G4" s="27"/>
      <c r="H4" s="29" t="s">
        <v>1</v>
      </c>
      <c r="I4" s="30"/>
      <c r="J4" s="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25">
      <c r="A5" s="2"/>
      <c r="B5" s="2">
        <v>1</v>
      </c>
      <c r="C5" s="13">
        <f t="shared" ref="C5:C24" si="2">C4+($I$8-$I$6)/20</f>
        <v>52.5</v>
      </c>
      <c r="D5" s="2"/>
      <c r="E5" s="3">
        <f t="shared" si="0"/>
        <v>2.5000000000000001E-3</v>
      </c>
      <c r="F5" s="3">
        <f t="shared" si="1"/>
        <v>3.1250000000000002E-3</v>
      </c>
      <c r="G5" s="27"/>
      <c r="H5" s="4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2"/>
      <c r="B6" s="2">
        <v>2</v>
      </c>
      <c r="C6" s="13">
        <f t="shared" si="2"/>
        <v>55</v>
      </c>
      <c r="D6" s="2"/>
      <c r="E6" s="3">
        <f t="shared" si="0"/>
        <v>5.0000000000000001E-3</v>
      </c>
      <c r="F6" s="3">
        <f t="shared" si="1"/>
        <v>1.2500000000000001E-2</v>
      </c>
      <c r="G6" s="27"/>
      <c r="H6" s="15" t="s">
        <v>15</v>
      </c>
      <c r="I6" s="1">
        <v>50</v>
      </c>
      <c r="J6" s="2"/>
      <c r="K6" s="2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2"/>
      <c r="B7" s="2">
        <v>3</v>
      </c>
      <c r="C7" s="13">
        <f t="shared" si="2"/>
        <v>57.5</v>
      </c>
      <c r="D7" s="2"/>
      <c r="E7" s="3">
        <f t="shared" si="0"/>
        <v>7.4999999999999997E-3</v>
      </c>
      <c r="F7" s="3">
        <f t="shared" si="1"/>
        <v>2.8125000000000001E-2</v>
      </c>
      <c r="G7" s="27"/>
      <c r="H7" s="15" t="s">
        <v>17</v>
      </c>
      <c r="I7" s="1">
        <v>90</v>
      </c>
      <c r="J7" s="2"/>
      <c r="K7" s="2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2"/>
      <c r="B8" s="2">
        <v>4</v>
      </c>
      <c r="C8" s="13">
        <f t="shared" si="2"/>
        <v>60</v>
      </c>
      <c r="D8" s="2"/>
      <c r="E8" s="3">
        <f t="shared" si="0"/>
        <v>0.01</v>
      </c>
      <c r="F8" s="3">
        <f t="shared" si="1"/>
        <v>0.05</v>
      </c>
      <c r="G8" s="27"/>
      <c r="H8" s="15" t="s">
        <v>16</v>
      </c>
      <c r="I8" s="1">
        <v>100</v>
      </c>
      <c r="J8" s="2"/>
      <c r="K8" s="2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2"/>
      <c r="B9" s="2">
        <v>5</v>
      </c>
      <c r="C9" s="13">
        <f t="shared" si="2"/>
        <v>62.5</v>
      </c>
      <c r="D9" s="2"/>
      <c r="E9" s="3">
        <f t="shared" si="0"/>
        <v>1.2500000000000001E-2</v>
      </c>
      <c r="F9" s="3">
        <f t="shared" si="1"/>
        <v>7.8125E-2</v>
      </c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2"/>
      <c r="B10" s="2">
        <v>6</v>
      </c>
      <c r="C10" s="13">
        <f t="shared" si="2"/>
        <v>65</v>
      </c>
      <c r="D10" s="2"/>
      <c r="E10" s="3">
        <f t="shared" si="0"/>
        <v>1.4999999999999999E-2</v>
      </c>
      <c r="F10" s="3">
        <f t="shared" si="1"/>
        <v>0.1125</v>
      </c>
      <c r="G10" s="27"/>
      <c r="H10" s="29" t="s">
        <v>8</v>
      </c>
      <c r="I10" s="3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2"/>
      <c r="B11" s="2">
        <v>7</v>
      </c>
      <c r="C11" s="13">
        <f t="shared" si="2"/>
        <v>67.5</v>
      </c>
      <c r="D11" s="2"/>
      <c r="E11" s="3">
        <f t="shared" si="0"/>
        <v>1.7500000000000002E-2</v>
      </c>
      <c r="F11" s="3">
        <f t="shared" si="1"/>
        <v>0.15312500000000001</v>
      </c>
      <c r="G11" s="2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2"/>
      <c r="B12" s="2">
        <v>8</v>
      </c>
      <c r="C12" s="13">
        <f t="shared" si="2"/>
        <v>70</v>
      </c>
      <c r="D12" s="2"/>
      <c r="E12" s="3">
        <f t="shared" si="0"/>
        <v>0.02</v>
      </c>
      <c r="F12" s="3">
        <f t="shared" si="1"/>
        <v>0.2</v>
      </c>
      <c r="G12" s="27"/>
      <c r="H12" s="15" t="s">
        <v>11</v>
      </c>
      <c r="I12" s="13">
        <f ca="1">RAND()</f>
        <v>0.37879641898920102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2"/>
      <c r="B13" s="2">
        <v>9</v>
      </c>
      <c r="C13" s="13">
        <f t="shared" si="2"/>
        <v>72.5</v>
      </c>
      <c r="D13" s="2"/>
      <c r="E13" s="3">
        <f t="shared" si="0"/>
        <v>2.2499999999999999E-2</v>
      </c>
      <c r="F13" s="3">
        <f t="shared" si="1"/>
        <v>0.25312499999999999</v>
      </c>
      <c r="G13" s="27"/>
      <c r="H13" s="15" t="s">
        <v>9</v>
      </c>
      <c r="I13" s="18">
        <f ca="1">ROUND(IF(AND(I6=I7,I7=I8),I6,IF(I7="",I6+I12*(I8-I6),IF(I12&lt;(I7-I6)/(I8-I6),I6+SQRT(I12*(I7-I6)*(I8-I6)),I8-SQRT((1-I12)*(I8-I7)*(I8-I6))))),0)</f>
        <v>78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5">
      <c r="A14" s="2"/>
      <c r="B14" s="2">
        <v>10</v>
      </c>
      <c r="C14" s="13">
        <f t="shared" si="2"/>
        <v>75</v>
      </c>
      <c r="D14" s="2"/>
      <c r="E14" s="3">
        <f t="shared" si="0"/>
        <v>2.5000000000000001E-2</v>
      </c>
      <c r="F14" s="3">
        <f t="shared" si="1"/>
        <v>0.3125</v>
      </c>
      <c r="G14" s="27"/>
      <c r="H14" s="2"/>
      <c r="I14" s="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2"/>
      <c r="B15" s="2">
        <v>11</v>
      </c>
      <c r="C15" s="13">
        <f t="shared" si="2"/>
        <v>77.5</v>
      </c>
      <c r="D15" s="2"/>
      <c r="E15" s="3">
        <f t="shared" si="0"/>
        <v>2.75E-2</v>
      </c>
      <c r="F15" s="3">
        <f t="shared" si="1"/>
        <v>0.37812499999999999</v>
      </c>
      <c r="G15" s="27"/>
      <c r="H15" s="16" t="s">
        <v>4</v>
      </c>
      <c r="I15" s="18">
        <f>(I6+I8+I7)/3</f>
        <v>80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2"/>
      <c r="B16" s="2">
        <v>12</v>
      </c>
      <c r="C16" s="13">
        <f t="shared" si="2"/>
        <v>80</v>
      </c>
      <c r="D16" s="2"/>
      <c r="E16" s="3">
        <f t="shared" si="0"/>
        <v>0.03</v>
      </c>
      <c r="F16" s="3">
        <f t="shared" si="1"/>
        <v>0.45</v>
      </c>
      <c r="G16" s="27"/>
      <c r="H16" s="16" t="s">
        <v>10</v>
      </c>
      <c r="I16" s="18">
        <f>SQRT((I6^2+I8^2+I7^2-I6*I8-I6*I7-I8*I7)/18)</f>
        <v>10.801234497346433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2"/>
      <c r="B17" s="2">
        <v>13</v>
      </c>
      <c r="C17" s="13">
        <f t="shared" si="2"/>
        <v>82.5</v>
      </c>
      <c r="D17" s="2"/>
      <c r="E17" s="3">
        <f t="shared" si="0"/>
        <v>3.2500000000000001E-2</v>
      </c>
      <c r="F17" s="3">
        <f t="shared" si="1"/>
        <v>0.52812499999999996</v>
      </c>
      <c r="G17" s="2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2"/>
      <c r="B18" s="2">
        <v>14</v>
      </c>
      <c r="C18" s="13">
        <f t="shared" si="2"/>
        <v>85</v>
      </c>
      <c r="D18" s="2"/>
      <c r="E18" s="3">
        <f t="shared" si="0"/>
        <v>3.5000000000000003E-2</v>
      </c>
      <c r="F18" s="3">
        <f t="shared" si="1"/>
        <v>0.61250000000000004</v>
      </c>
      <c r="G18" s="27"/>
      <c r="H18" s="15" t="s">
        <v>9</v>
      </c>
      <c r="I18" s="1">
        <v>75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2"/>
      <c r="B19" s="2">
        <v>15</v>
      </c>
      <c r="C19" s="13">
        <f t="shared" si="2"/>
        <v>87.5</v>
      </c>
      <c r="D19" s="2"/>
      <c r="E19" s="3">
        <f t="shared" si="0"/>
        <v>3.7499999999999999E-2</v>
      </c>
      <c r="F19" s="3">
        <f t="shared" si="1"/>
        <v>0.703125</v>
      </c>
      <c r="G19" s="27"/>
      <c r="H19" s="15" t="s">
        <v>18</v>
      </c>
      <c r="I19" s="18">
        <f>IF(I18&gt;I8,"x &gt; b",IF(I18&lt;I6,"x &lt; a",IF(AND(I18&gt;=$I$6,I18&lt;=$I$7),(I18-$I$6)^2/(($I$8-$I$6)*($I$7-$I$6)),IF(AND(I18&gt;$I$7,I18&lt;=($I$8-$I$6)+$I$6),1-(($I$8-$I$6)+$I$6-I18)^2/(($I$8-$I$6)*(($I$8-$I$6)+$I$6-$I$7)),""))))</f>
        <v>0.3125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2"/>
      <c r="B20" s="2">
        <v>16</v>
      </c>
      <c r="C20" s="13">
        <f t="shared" si="2"/>
        <v>90</v>
      </c>
      <c r="D20" s="2"/>
      <c r="E20" s="3">
        <f t="shared" si="0"/>
        <v>0.04</v>
      </c>
      <c r="F20" s="3">
        <f t="shared" si="1"/>
        <v>0.8</v>
      </c>
      <c r="G20" s="27"/>
      <c r="H20" s="2"/>
      <c r="I20" s="2"/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2"/>
      <c r="B21" s="2">
        <v>17</v>
      </c>
      <c r="C21" s="13">
        <f t="shared" si="2"/>
        <v>92.5</v>
      </c>
      <c r="D21" s="2"/>
      <c r="E21" s="3">
        <f t="shared" si="0"/>
        <v>0.03</v>
      </c>
      <c r="F21" s="3">
        <f t="shared" si="1"/>
        <v>0.88749999999999996</v>
      </c>
      <c r="G21" s="27"/>
      <c r="H21" s="15" t="s">
        <v>18</v>
      </c>
      <c r="I21" s="1">
        <v>0.05</v>
      </c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2"/>
      <c r="B22" s="2">
        <v>18</v>
      </c>
      <c r="C22" s="13">
        <f t="shared" si="2"/>
        <v>95</v>
      </c>
      <c r="D22" s="2"/>
      <c r="E22" s="3">
        <f t="shared" si="0"/>
        <v>0.02</v>
      </c>
      <c r="F22" s="3">
        <f t="shared" si="1"/>
        <v>0.95</v>
      </c>
      <c r="G22" s="27"/>
      <c r="H22" s="15" t="s">
        <v>9</v>
      </c>
      <c r="I22" s="26">
        <f>ROUND(IF(AND(I6=I7,I7=I8),I6,IF(I7="",I6+I21*(I8-I6),IF(I21&lt;(I7-I6)/(I8-I6),I6+SQRT(I21*(I7-I6)*(I8-I6)),I8-SQRT((1-I21)*(I8-I7)*(I8-I6))))),0)</f>
        <v>60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2"/>
      <c r="B23" s="2">
        <v>19</v>
      </c>
      <c r="C23" s="13">
        <f t="shared" si="2"/>
        <v>97.5</v>
      </c>
      <c r="D23" s="2"/>
      <c r="E23" s="3">
        <f t="shared" si="0"/>
        <v>0.01</v>
      </c>
      <c r="F23" s="3">
        <f t="shared" si="1"/>
        <v>0.98750000000000004</v>
      </c>
      <c r="G23" s="27"/>
      <c r="H23" s="11"/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2"/>
      <c r="B24" s="2">
        <v>20</v>
      </c>
      <c r="C24" s="13">
        <f t="shared" si="2"/>
        <v>100</v>
      </c>
      <c r="D24" s="2"/>
      <c r="E24" s="3">
        <f t="shared" si="0"/>
        <v>0</v>
      </c>
      <c r="F24" s="3">
        <f t="shared" si="1"/>
        <v>1</v>
      </c>
      <c r="G24" s="2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2"/>
      <c r="B25" s="2"/>
      <c r="C25" s="2"/>
      <c r="D25" s="2"/>
      <c r="E25" s="2"/>
      <c r="F25" s="2"/>
      <c r="G25" s="2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/>
      <c r="B37" s="2"/>
      <c r="C37" s="2"/>
      <c r="D37" s="2"/>
      <c r="E37" s="2"/>
      <c r="F37" s="2"/>
      <c r="G37" s="2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/>
      <c r="B40" s="2"/>
      <c r="C40" s="2"/>
      <c r="D40" s="2"/>
      <c r="E40" s="2"/>
      <c r="F40" s="2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"/>
      <c r="B41" s="2"/>
      <c r="C41" s="2"/>
      <c r="D41" s="2"/>
      <c r="E41" s="2"/>
      <c r="F41" s="2"/>
      <c r="G41" s="2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"/>
      <c r="B42" s="2"/>
      <c r="C42" s="2"/>
      <c r="D42" s="2"/>
      <c r="E42" s="2"/>
      <c r="F42" s="2"/>
      <c r="G42" s="2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2"/>
      <c r="B43" s="2"/>
      <c r="C43" s="2"/>
      <c r="D43" s="2"/>
      <c r="E43" s="2"/>
      <c r="F43" s="2"/>
      <c r="G43" s="2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"/>
      <c r="B44" s="2"/>
      <c r="C44" s="2"/>
      <c r="D44" s="2"/>
      <c r="E44" s="2"/>
      <c r="F44" s="2"/>
      <c r="G44" s="2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2"/>
      <c r="D45" s="2"/>
      <c r="E45" s="2"/>
      <c r="F45" s="2"/>
      <c r="G45" s="2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"/>
      <c r="B46" s="2"/>
      <c r="C46" s="2"/>
      <c r="D46" s="2"/>
      <c r="E46" s="2"/>
      <c r="F46" s="2"/>
      <c r="G46" s="2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"/>
      <c r="B47" s="2"/>
      <c r="C47" s="2"/>
      <c r="D47" s="2"/>
      <c r="E47" s="2"/>
      <c r="F47" s="2"/>
      <c r="G47" s="2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/>
      <c r="B48" s="2"/>
      <c r="C48" s="2"/>
      <c r="D48" s="2"/>
      <c r="E48" s="2"/>
      <c r="F48" s="2"/>
      <c r="G48" s="2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/>
      <c r="B49" s="2"/>
      <c r="C49" s="2"/>
      <c r="D49" s="2"/>
      <c r="E49" s="2"/>
      <c r="F49" s="2"/>
      <c r="G49" s="2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/>
      <c r="B50" s="2"/>
      <c r="C50" s="2"/>
      <c r="D50" s="2"/>
      <c r="E50" s="2"/>
      <c r="F50" s="2"/>
      <c r="G50" s="2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/>
      <c r="B51" s="2"/>
      <c r="C51" s="2"/>
      <c r="D51" s="2"/>
      <c r="E51" s="2"/>
      <c r="F51" s="2"/>
      <c r="G51" s="2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9"/>
      <c r="B52" s="9"/>
      <c r="C52" s="9"/>
      <c r="D52" s="9"/>
      <c r="E52" s="9"/>
      <c r="F52" s="9"/>
    </row>
  </sheetData>
  <customSheetViews>
    <customSheetView guid="{E1384B98-82FF-11D2-92E6-F79249EBB701}" scale="75" showGridLines="0" hiddenColumns="1" showRuler="0">
      <pageMargins left="0.75" right="0.75" top="1" bottom="1" header="0.5" footer="0.5"/>
      <pageSetup paperSize="9" orientation="portrait" horizontalDpi="300" verticalDpi="300" copies="0" r:id="rId1"/>
      <headerFooter alignWithMargins="0"/>
    </customSheetView>
  </customSheetViews>
  <mergeCells count="3">
    <mergeCell ref="E2:F2"/>
    <mergeCell ref="H4:I4"/>
    <mergeCell ref="H10:I10"/>
  </mergeCells>
  <phoneticPr fontId="0" type="noConversion"/>
  <conditionalFormatting sqref="I19">
    <cfRule type="cellIs" dxfId="1" priority="1" operator="equal">
      <formula>"x &lt; a"</formula>
    </cfRule>
    <cfRule type="cellIs" dxfId="0" priority="2" operator="equal">
      <formula>"x &gt; b"</formula>
    </cfRule>
  </conditionalFormatting>
  <printOptions gridLinesSet="0"/>
  <pageMargins left="0.75" right="0.75" top="1" bottom="1" header="0.5" footer="0.5"/>
  <pageSetup paperSize="9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Acolhimento</vt:lpstr>
      <vt:lpstr>Dados e resultados</vt:lpstr>
      <vt:lpstr>Gráfico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2000-01-23T19:42:25Z</dcterms:created>
  <dcterms:modified xsi:type="dcterms:W3CDTF">2012-09-18T14:31:42Z</dcterms:modified>
</cp:coreProperties>
</file>