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i Assis\Desktop\rassis_WEBSITE\artigos\Estatistica\"/>
    </mc:Choice>
  </mc:AlternateContent>
  <bookViews>
    <workbookView xWindow="0" yWindow="0" windowWidth="23040" windowHeight="9408"/>
  </bookViews>
  <sheets>
    <sheet name="Acolhimento" sheetId="1" r:id="rId1"/>
    <sheet name="Dados e resultados" sheetId="2" r:id="rId2"/>
    <sheet name="Exemplo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6" i="2" l="1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23" i="2"/>
  <c r="J19" i="2"/>
  <c r="J18" i="2"/>
  <c r="E17" i="2"/>
  <c r="G14" i="2"/>
  <c r="E14" i="2"/>
  <c r="K13" i="2"/>
  <c r="E36" i="2" s="1"/>
  <c r="I13" i="2"/>
  <c r="E26" i="2" s="1"/>
  <c r="K12" i="2"/>
  <c r="E35" i="2" s="1"/>
  <c r="I12" i="2"/>
  <c r="K11" i="2"/>
  <c r="E34" i="2" s="1"/>
  <c r="I11" i="2"/>
  <c r="E24" i="2" s="1"/>
  <c r="K10" i="2"/>
  <c r="E33" i="2" s="1"/>
  <c r="I10" i="2"/>
  <c r="K9" i="2"/>
  <c r="E32" i="2" s="1"/>
  <c r="I9" i="2"/>
  <c r="E22" i="2" s="1"/>
  <c r="K8" i="2"/>
  <c r="E31" i="2" s="1"/>
  <c r="I8" i="2"/>
  <c r="E21" i="2" s="1"/>
  <c r="K7" i="2"/>
  <c r="E30" i="2" s="1"/>
  <c r="I7" i="2"/>
  <c r="K6" i="2"/>
  <c r="E29" i="2" s="1"/>
  <c r="I6" i="2"/>
  <c r="K5" i="2"/>
  <c r="E28" i="2" s="1"/>
  <c r="I5" i="2"/>
  <c r="K4" i="2"/>
  <c r="I4" i="2"/>
  <c r="E18" i="2" l="1"/>
  <c r="E19" i="2"/>
  <c r="E20" i="2"/>
  <c r="E25" i="2"/>
  <c r="F27" i="2" s="1"/>
  <c r="K25" i="2"/>
  <c r="E27" i="2"/>
  <c r="K26" i="2"/>
  <c r="F32" i="2" l="1"/>
  <c r="F23" i="2"/>
  <c r="F36" i="2"/>
  <c r="F35" i="2"/>
  <c r="F34" i="2"/>
  <c r="F21" i="2"/>
  <c r="F33" i="2"/>
  <c r="F29" i="2"/>
  <c r="F20" i="2"/>
  <c r="F18" i="2"/>
  <c r="F22" i="2"/>
  <c r="F28" i="2"/>
  <c r="F25" i="2"/>
  <c r="F17" i="2"/>
  <c r="F30" i="2"/>
  <c r="F26" i="2"/>
  <c r="F19" i="2"/>
  <c r="F24" i="2"/>
  <c r="F31" i="2"/>
  <c r="L13" i="2" l="1"/>
  <c r="L12" i="2"/>
  <c r="L4" i="2"/>
  <c r="J7" i="2"/>
  <c r="J8" i="2"/>
  <c r="L5" i="2"/>
  <c r="L10" i="2"/>
  <c r="J5" i="2"/>
  <c r="J11" i="2"/>
  <c r="J10" i="2"/>
  <c r="L8" i="2"/>
  <c r="L6" i="2"/>
  <c r="L9" i="2"/>
  <c r="J13" i="2"/>
  <c r="J4" i="2"/>
  <c r="J12" i="2"/>
  <c r="L11" i="2"/>
  <c r="L7" i="2"/>
  <c r="J9" i="2"/>
  <c r="J6" i="2"/>
  <c r="L18" i="2" l="1"/>
  <c r="L19" i="2"/>
  <c r="L21" i="2" s="1"/>
  <c r="L23" i="2" s="1"/>
  <c r="I28" i="2" s="1"/>
</calcChain>
</file>

<file path=xl/sharedStrings.xml><?xml version="1.0" encoding="utf-8"?>
<sst xmlns="http://schemas.openxmlformats.org/spreadsheetml/2006/main" count="77" uniqueCount="30">
  <si>
    <t>Estatística Aplicada</t>
  </si>
  <si>
    <t>Rui Assis</t>
  </si>
  <si>
    <t>Actualizado em 10-Março-2015</t>
  </si>
  <si>
    <t>rassis@rassis.com</t>
  </si>
  <si>
    <t>http://www.rassis.com</t>
  </si>
  <si>
    <t xml:space="preserve">Células a azul para dados, verde claro para cálculos intermédios e amarelo para resultados </t>
  </si>
  <si>
    <t>n</t>
  </si>
  <si>
    <t>Amostra 1</t>
  </si>
  <si>
    <t>Amostra 2</t>
  </si>
  <si>
    <t>Ranks</t>
  </si>
  <si>
    <t>Média =</t>
  </si>
  <si>
    <t>Observações</t>
  </si>
  <si>
    <t>Sort Desc.</t>
  </si>
  <si>
    <t>Conclusões</t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</si>
  <si>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>1 =</t>
    </r>
  </si>
  <si>
    <r>
      <rPr>
        <i/>
        <sz val="10"/>
        <rFont val="Arial"/>
        <family val="2"/>
      </rPr>
      <t>T</t>
    </r>
    <r>
      <rPr>
        <sz val="10"/>
        <rFont val="Arial"/>
        <family val="2"/>
      </rPr>
      <t>1 =</t>
    </r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</si>
  <si>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>2 =</t>
    </r>
  </si>
  <si>
    <r>
      <rPr>
        <i/>
        <sz val="10"/>
        <rFont val="Arial"/>
        <family val="2"/>
      </rPr>
      <t>T</t>
    </r>
    <r>
      <rPr>
        <sz val="10"/>
        <rFont val="Arial"/>
        <family val="2"/>
      </rPr>
      <t>2 =</t>
    </r>
  </si>
  <si>
    <t>Estatística de teste =</t>
  </si>
  <si>
    <r>
      <rPr>
        <i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</si>
  <si>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r>
      <rPr>
        <i/>
        <sz val="10"/>
        <rFont val="Arial"/>
        <family val="2"/>
      </rPr>
      <t>Ti</t>
    </r>
    <r>
      <rPr>
        <sz val="10"/>
        <rFont val="Arial"/>
        <family val="2"/>
      </rPr>
      <t xml:space="preserve"> =</t>
    </r>
  </si>
  <si>
    <r>
      <rPr>
        <i/>
        <sz val="10"/>
        <rFont val="Arial"/>
        <family val="2"/>
      </rPr>
      <t>Ts</t>
    </r>
    <r>
      <rPr>
        <sz val="10"/>
        <rFont val="Arial"/>
        <family val="2"/>
      </rPr>
      <t xml:space="preserve"> =</t>
    </r>
  </si>
  <si>
    <t>alfa (uma extrem.) =</t>
  </si>
  <si>
    <t>alfa (duas extrem.) =</t>
  </si>
  <si>
    <t>n1</t>
  </si>
  <si>
    <t>Ti</t>
  </si>
  <si>
    <t>Ts</t>
  </si>
  <si>
    <t>n2</t>
  </si>
  <si>
    <r>
      <t xml:space="preserve">Teste de hipótese de </t>
    </r>
    <r>
      <rPr>
        <b/>
        <i/>
        <sz val="14"/>
        <color rgb="FF0000FF"/>
        <rFont val="Times New Roman"/>
        <family val="1"/>
      </rPr>
      <t xml:space="preserve">Wilcoxon </t>
    </r>
    <r>
      <rPr>
        <b/>
        <sz val="14"/>
        <color rgb="FF0000FF"/>
        <rFont val="Times New Roman"/>
        <family val="1"/>
      </rPr>
      <t xml:space="preserve">(ou de </t>
    </r>
    <r>
      <rPr>
        <b/>
        <i/>
        <sz val="14"/>
        <color rgb="FF0000FF"/>
        <rFont val="Times New Roman"/>
        <family val="1"/>
      </rPr>
      <t>Mann-Whitney</t>
    </r>
    <r>
      <rPr>
        <b/>
        <sz val="14"/>
        <color rgb="FF0000FF"/>
        <rFont val="Times New Roman"/>
        <family val="1"/>
      </rPr>
      <t>)</t>
    </r>
  </si>
  <si>
    <r>
      <t>(método válido para populações contínuas e simétricas também conhecido como "</t>
    </r>
    <r>
      <rPr>
        <b/>
        <sz val="12"/>
        <color rgb="FF0000FF"/>
        <rFont val="Times New Roman"/>
        <family val="1"/>
      </rPr>
      <t>comparação antes e depois</t>
    </r>
    <r>
      <rPr>
        <sz val="12"/>
        <color indexed="56"/>
        <rFont val="Times New Roman"/>
        <family val="1"/>
      </rPr>
      <t>")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</si>
</sst>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i/>
      <sz val="20"/>
      <color indexed="10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4"/>
      <color indexed="9"/>
      <name val="Times New Roman"/>
      <family val="1"/>
    </font>
    <font>
      <sz val="12"/>
      <color indexed="9"/>
      <name val="Times New Roman"/>
      <family val="1"/>
    </font>
    <font>
      <u/>
      <sz val="10"/>
      <color indexed="12"/>
      <name val="Arial"/>
      <family val="2"/>
    </font>
    <font>
      <b/>
      <u/>
      <sz val="10"/>
      <color indexed="10"/>
      <name val="Arial"/>
      <family val="2"/>
    </font>
    <font>
      <b/>
      <sz val="14"/>
      <color indexed="12"/>
      <name val="Times New Roman"/>
      <family val="1"/>
    </font>
    <font>
      <sz val="12"/>
      <color indexed="56"/>
      <name val="Times New Roman"/>
      <family val="1"/>
    </font>
    <font>
      <b/>
      <sz val="12"/>
      <color indexed="9"/>
      <name val="Times New Roman"/>
      <family val="1"/>
    </font>
    <font>
      <sz val="10"/>
      <color indexed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name val="Symbol"/>
      <family val="1"/>
      <charset val="2"/>
    </font>
    <font>
      <b/>
      <sz val="10"/>
      <color indexed="10"/>
      <name val="Arial"/>
      <family val="2"/>
    </font>
    <font>
      <b/>
      <sz val="14"/>
      <color rgb="FF0000FF"/>
      <name val="Times New Roman"/>
      <family val="1"/>
    </font>
    <font>
      <b/>
      <i/>
      <sz val="14"/>
      <color rgb="FF0000FF"/>
      <name val="Times New Roman"/>
      <family val="1"/>
    </font>
    <font>
      <b/>
      <sz val="12"/>
      <color rgb="FF0000F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64" fontId="1" fillId="2" borderId="0" xfId="0" applyNumberFormat="1" applyFont="1" applyFill="1" applyProtection="1">
      <protection hidden="1"/>
    </xf>
    <xf numFmtId="0" fontId="2" fillId="2" borderId="0" xfId="0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2" borderId="0" xfId="0" applyNumberFormat="1" applyFont="1" applyFill="1" applyProtection="1">
      <protection hidden="1"/>
    </xf>
    <xf numFmtId="0" fontId="1" fillId="3" borderId="0" xfId="0" applyFont="1" applyFill="1" applyProtection="1"/>
    <xf numFmtId="0" fontId="3" fillId="3" borderId="0" xfId="0" applyFont="1" applyFill="1" applyAlignment="1" applyProtection="1">
      <alignment horizontal="center"/>
    </xf>
    <xf numFmtId="0" fontId="1" fillId="2" borderId="0" xfId="1" applyFont="1" applyFill="1" applyProtection="1"/>
    <xf numFmtId="0" fontId="4" fillId="3" borderId="0" xfId="0" quotePrefix="1" applyFont="1" applyFill="1" applyAlignment="1" applyProtection="1">
      <alignment horizontal="center"/>
    </xf>
    <xf numFmtId="0" fontId="5" fillId="2" borderId="0" xfId="0" quotePrefix="1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7" fillId="2" borderId="0" xfId="0" applyNumberFormat="1" applyFont="1" applyFill="1" applyAlignment="1" applyProtection="1">
      <alignment horizontal="center"/>
    </xf>
    <xf numFmtId="0" fontId="9" fillId="2" borderId="0" xfId="2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0" fontId="11" fillId="2" borderId="0" xfId="0" applyFont="1" applyFill="1" applyAlignment="1" applyProtection="1">
      <alignment horizontal="center"/>
    </xf>
    <xf numFmtId="0" fontId="12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</xf>
    <xf numFmtId="0" fontId="1" fillId="0" borderId="0" xfId="0" applyFont="1"/>
    <xf numFmtId="0" fontId="13" fillId="4" borderId="0" xfId="0" applyFont="1" applyFill="1"/>
    <xf numFmtId="0" fontId="0" fillId="4" borderId="0" xfId="0" applyFill="1"/>
    <xf numFmtId="0" fontId="1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14" fillId="4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0" fillId="4" borderId="0" xfId="0" applyFill="1" applyAlignment="1">
      <alignment horizontal="right"/>
    </xf>
    <xf numFmtId="0" fontId="13" fillId="6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1" fillId="4" borderId="0" xfId="0" applyFont="1" applyFill="1" applyAlignment="1">
      <alignment horizontal="right"/>
    </xf>
    <xf numFmtId="0" fontId="16" fillId="4" borderId="0" xfId="0" applyFont="1" applyFill="1"/>
    <xf numFmtId="0" fontId="18" fillId="4" borderId="0" xfId="0" applyFont="1" applyFill="1" applyAlignment="1">
      <alignment horizontal="left"/>
    </xf>
    <xf numFmtId="0" fontId="15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5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6" fillId="7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_Simulador série 3_09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assis.com/" TargetMode="External"/><Relationship Id="rId1" Type="http://schemas.openxmlformats.org/officeDocument/2006/relationships/hyperlink" Target="mailto:rassis@rassi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zoomScale="120" zoomScaleNormal="120" workbookViewId="0"/>
  </sheetViews>
  <sheetFormatPr defaultRowHeight="14.4" x14ac:dyDescent="0.3"/>
  <cols>
    <col min="1" max="14" width="13.21875" customWidth="1"/>
  </cols>
  <sheetData>
    <row r="1" spans="1:15" ht="18" customHeight="1" x14ac:dyDescent="0.3">
      <c r="A1" s="1"/>
      <c r="B1" s="1"/>
      <c r="C1" s="2"/>
      <c r="D1" s="3"/>
      <c r="E1" s="3"/>
      <c r="F1" s="3"/>
      <c r="G1" s="3"/>
      <c r="H1" s="3"/>
      <c r="I1" s="3"/>
      <c r="J1" s="2"/>
      <c r="K1" s="3"/>
      <c r="L1" s="3"/>
      <c r="M1" s="3"/>
      <c r="N1" s="3"/>
      <c r="O1" s="3"/>
    </row>
    <row r="2" spans="1:15" ht="18" customHeight="1" x14ac:dyDescent="0.3">
      <c r="A2" s="4"/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8" customHeight="1" x14ac:dyDescent="0.3">
      <c r="A3" s="4"/>
      <c r="B3" s="4"/>
      <c r="C3" s="3"/>
      <c r="D3" s="3"/>
      <c r="E3" s="5"/>
      <c r="F3" s="5"/>
      <c r="G3" s="5"/>
      <c r="H3" s="5"/>
      <c r="I3" s="5"/>
      <c r="J3" s="3"/>
      <c r="K3" s="3"/>
      <c r="L3" s="3"/>
      <c r="M3" s="3"/>
      <c r="N3" s="3"/>
      <c r="O3" s="3"/>
    </row>
    <row r="4" spans="1:15" ht="24" customHeight="1" x14ac:dyDescent="0.4">
      <c r="A4" s="4"/>
      <c r="B4" s="4"/>
      <c r="C4" s="3"/>
      <c r="D4" s="3"/>
      <c r="E4" s="5"/>
      <c r="F4" s="5"/>
      <c r="G4" s="6" t="s">
        <v>0</v>
      </c>
      <c r="H4" s="5"/>
      <c r="I4" s="5"/>
      <c r="J4" s="3"/>
      <c r="K4" s="3"/>
      <c r="L4" s="3"/>
      <c r="M4" s="3"/>
      <c r="N4" s="3"/>
      <c r="O4" s="3"/>
    </row>
    <row r="5" spans="1:15" ht="18" customHeight="1" x14ac:dyDescent="0.4">
      <c r="A5" s="7"/>
      <c r="B5" s="7"/>
      <c r="C5" s="3"/>
      <c r="D5" s="3"/>
      <c r="E5" s="5"/>
      <c r="F5" s="5"/>
      <c r="G5" s="5"/>
      <c r="H5" s="5"/>
      <c r="I5" s="8"/>
      <c r="J5" s="3"/>
      <c r="K5" s="3"/>
      <c r="L5" s="3"/>
      <c r="M5" s="3"/>
      <c r="N5" s="3"/>
      <c r="O5" s="3"/>
    </row>
    <row r="6" spans="1:15" ht="18" customHeight="1" x14ac:dyDescent="0.3">
      <c r="A6" s="7"/>
      <c r="B6" s="7"/>
      <c r="C6" s="3"/>
      <c r="D6" s="3"/>
      <c r="E6" s="3"/>
      <c r="F6" s="3"/>
      <c r="G6" s="3"/>
      <c r="H6" s="3"/>
      <c r="I6" s="9"/>
      <c r="J6" s="3"/>
      <c r="K6" s="3"/>
      <c r="L6" s="3"/>
      <c r="M6" s="3"/>
      <c r="N6" s="3"/>
      <c r="O6" s="3"/>
    </row>
    <row r="7" spans="1:15" ht="18" customHeight="1" x14ac:dyDescent="0.4">
      <c r="A7" s="7"/>
      <c r="B7" s="7"/>
      <c r="C7" s="3"/>
      <c r="D7" s="3"/>
      <c r="E7" s="3"/>
      <c r="F7" s="3"/>
      <c r="G7" s="10" t="s">
        <v>1</v>
      </c>
      <c r="H7" s="11"/>
      <c r="I7" s="9"/>
      <c r="J7" s="3"/>
      <c r="K7" s="3"/>
      <c r="L7" s="3"/>
      <c r="M7" s="3"/>
      <c r="N7" s="3"/>
      <c r="O7" s="3"/>
    </row>
    <row r="8" spans="1:15" ht="18" customHeight="1" x14ac:dyDescent="0.3">
      <c r="A8" s="7"/>
      <c r="B8" s="7"/>
      <c r="C8" s="3"/>
      <c r="D8" s="3"/>
      <c r="E8" s="3"/>
      <c r="F8" s="3"/>
      <c r="G8" s="12" t="s">
        <v>2</v>
      </c>
      <c r="H8" s="3"/>
      <c r="I8" s="9"/>
      <c r="J8" s="3"/>
      <c r="K8" s="3"/>
      <c r="L8" s="3"/>
      <c r="M8" s="3"/>
      <c r="N8" s="3"/>
      <c r="O8" s="3"/>
    </row>
    <row r="9" spans="1:15" ht="18" customHeight="1" x14ac:dyDescent="0.3">
      <c r="A9" s="7"/>
      <c r="B9" s="7"/>
      <c r="C9" s="3"/>
      <c r="D9" s="3"/>
      <c r="E9" s="3"/>
      <c r="F9" s="3"/>
      <c r="G9" s="13" t="s">
        <v>3</v>
      </c>
      <c r="H9" s="14"/>
      <c r="I9" s="9"/>
      <c r="J9" s="3"/>
      <c r="K9" s="3"/>
      <c r="L9" s="3"/>
      <c r="M9" s="3"/>
      <c r="N9" s="3"/>
      <c r="O9" s="3"/>
    </row>
    <row r="10" spans="1:15" ht="18" customHeight="1" x14ac:dyDescent="0.3">
      <c r="A10" s="3"/>
      <c r="B10" s="3"/>
      <c r="C10" s="3"/>
      <c r="D10" s="3"/>
      <c r="E10" s="3"/>
      <c r="F10" s="3"/>
      <c r="G10" s="13" t="s">
        <v>4</v>
      </c>
      <c r="H10" s="3"/>
      <c r="I10" s="9"/>
      <c r="J10" s="3"/>
      <c r="K10" s="3"/>
      <c r="L10" s="3"/>
      <c r="M10" s="3"/>
      <c r="N10" s="3"/>
      <c r="O10" s="3"/>
    </row>
    <row r="11" spans="1:15" ht="18" customHeight="1" x14ac:dyDescent="0.3">
      <c r="A11" s="3"/>
      <c r="B11" s="3"/>
      <c r="C11" s="3"/>
      <c r="D11" s="3"/>
      <c r="E11" s="3"/>
      <c r="F11" s="3"/>
      <c r="G11" s="15"/>
      <c r="H11" s="3"/>
      <c r="I11" s="3"/>
      <c r="J11" s="3"/>
      <c r="K11" s="3"/>
      <c r="L11" s="3"/>
      <c r="M11" s="3"/>
      <c r="N11" s="3"/>
    </row>
    <row r="12" spans="1:15" ht="18" customHeight="1" x14ac:dyDescent="0.35">
      <c r="A12" s="3"/>
      <c r="B12" s="3"/>
      <c r="C12" s="3"/>
      <c r="D12" s="3"/>
      <c r="E12" s="3"/>
      <c r="F12" s="3"/>
      <c r="G12" s="45" t="s">
        <v>28</v>
      </c>
      <c r="H12" s="3"/>
      <c r="I12" s="3"/>
      <c r="J12" s="3"/>
      <c r="K12" s="3"/>
      <c r="L12" s="3"/>
      <c r="M12" s="3"/>
      <c r="N12" s="3"/>
    </row>
    <row r="13" spans="1:15" ht="18" customHeight="1" x14ac:dyDescent="0.3">
      <c r="A13" s="3"/>
      <c r="B13" s="3"/>
      <c r="C13" s="3"/>
      <c r="D13" s="3"/>
      <c r="E13" s="3"/>
      <c r="F13" s="3"/>
      <c r="G13" s="16" t="s">
        <v>29</v>
      </c>
      <c r="H13" s="3"/>
      <c r="I13" s="3"/>
      <c r="J13" s="3"/>
      <c r="K13" s="3"/>
      <c r="L13" s="3"/>
      <c r="M13" s="3"/>
      <c r="N13" s="3"/>
    </row>
    <row r="14" spans="1:15" ht="18" customHeight="1" x14ac:dyDescent="0.3">
      <c r="A14" s="3"/>
      <c r="B14" s="3"/>
      <c r="C14" s="3"/>
      <c r="D14" s="3"/>
      <c r="E14" s="3"/>
      <c r="F14" s="3"/>
      <c r="G14" s="16"/>
      <c r="H14" s="3"/>
      <c r="I14" s="3"/>
      <c r="J14" s="3"/>
      <c r="K14" s="3"/>
      <c r="L14" s="3"/>
      <c r="M14" s="3"/>
      <c r="N14" s="3"/>
    </row>
    <row r="15" spans="1:15" ht="18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5" ht="18" customHeight="1" x14ac:dyDescent="0.3">
      <c r="A16" s="3"/>
      <c r="B16" s="3"/>
      <c r="C16" s="3"/>
      <c r="D16" s="3"/>
      <c r="E16" s="3"/>
      <c r="F16" s="3"/>
      <c r="G16" s="17" t="s">
        <v>5</v>
      </c>
      <c r="H16" s="3"/>
      <c r="I16" s="3"/>
      <c r="J16" s="3"/>
      <c r="K16" s="3"/>
      <c r="L16" s="3"/>
      <c r="M16" s="3"/>
      <c r="N16" s="3"/>
    </row>
    <row r="17" spans="1:14" ht="18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8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8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8" customHeight="1" x14ac:dyDescent="0.3">
      <c r="A20" s="3"/>
      <c r="B20" s="3"/>
      <c r="C20" s="3"/>
      <c r="D20" s="3"/>
      <c r="E20" s="3"/>
      <c r="F20" s="3"/>
      <c r="G20" s="3"/>
      <c r="H20" s="3"/>
      <c r="I20" s="18"/>
      <c r="J20" s="3"/>
      <c r="K20" s="3"/>
      <c r="L20" s="3"/>
      <c r="M20" s="3"/>
      <c r="N20" s="3"/>
    </row>
    <row r="21" spans="1:14" ht="18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8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8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8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8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3">
      <c r="A61" s="19"/>
      <c r="B61" s="19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3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3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3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</sheetData>
  <hyperlinks>
    <hyperlink ref="G9" r:id="rId1"/>
    <hyperlink ref="G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72"/>
  <sheetViews>
    <sheetView zoomScale="90" zoomScaleNormal="90" workbookViewId="0"/>
  </sheetViews>
  <sheetFormatPr defaultRowHeight="14.4" x14ac:dyDescent="0.3"/>
  <cols>
    <col min="1" max="3" width="13.33203125" customWidth="1"/>
    <col min="4" max="4" width="9.6640625" customWidth="1"/>
    <col min="5" max="75" width="13.33203125" customWidth="1"/>
  </cols>
  <sheetData>
    <row r="1" spans="1:57" x14ac:dyDescent="0.3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x14ac:dyDescent="0.3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x14ac:dyDescent="0.3">
      <c r="A3" s="20"/>
      <c r="B3" s="21"/>
      <c r="C3" s="21"/>
      <c r="D3" s="22" t="s">
        <v>6</v>
      </c>
      <c r="E3" s="23" t="s">
        <v>7</v>
      </c>
      <c r="F3" s="24"/>
      <c r="G3" s="23" t="s">
        <v>8</v>
      </c>
      <c r="H3" s="24"/>
      <c r="I3" s="24" t="s">
        <v>7</v>
      </c>
      <c r="J3" s="25" t="s">
        <v>9</v>
      </c>
      <c r="K3" s="24" t="s">
        <v>8</v>
      </c>
      <c r="L3" s="25" t="s">
        <v>9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3">
      <c r="A4" s="20"/>
      <c r="B4" s="21"/>
      <c r="C4" s="21"/>
      <c r="D4" s="24">
        <v>1</v>
      </c>
      <c r="E4" s="26">
        <v>0.23699999999999999</v>
      </c>
      <c r="F4" s="24"/>
      <c r="G4" s="26">
        <v>0.34100000000000003</v>
      </c>
      <c r="H4" s="21"/>
      <c r="I4" s="27">
        <f>IF(E4="","",E4)</f>
        <v>0.23699999999999999</v>
      </c>
      <c r="J4" s="27">
        <f>IF(I4="","",VLOOKUP(I4,$F$17:$G$36,2))</f>
        <v>3</v>
      </c>
      <c r="K4" s="27">
        <f>IF(G4="","",G4)</f>
        <v>0.34100000000000003</v>
      </c>
      <c r="L4" s="27">
        <f>IF(K4="","",VLOOKUP(K4,$F$17:$G$36,2))</f>
        <v>8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3">
      <c r="A5" s="20"/>
      <c r="B5" s="21"/>
      <c r="C5" s="21"/>
      <c r="D5" s="24">
        <v>2</v>
      </c>
      <c r="E5" s="26">
        <v>0.23499999999999999</v>
      </c>
      <c r="F5" s="24"/>
      <c r="G5" s="26">
        <v>0.48199999999999998</v>
      </c>
      <c r="H5" s="24"/>
      <c r="I5" s="27">
        <f t="shared" ref="I5:I13" si="0">IF(E5="","",E5)</f>
        <v>0.23499999999999999</v>
      </c>
      <c r="J5" s="27">
        <f t="shared" ref="J5:L13" si="1">IF(I5="","",VLOOKUP(I5,$F$17:$G$36,2))</f>
        <v>1</v>
      </c>
      <c r="K5" s="27">
        <f t="shared" ref="K5:K13" si="2">IF(G5="","",G5)</f>
        <v>0.48199999999999998</v>
      </c>
      <c r="L5" s="27">
        <f t="shared" si="1"/>
        <v>15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3">
      <c r="A6" s="20"/>
      <c r="B6" s="21"/>
      <c r="C6" s="21"/>
      <c r="D6" s="24">
        <v>3</v>
      </c>
      <c r="E6" s="26">
        <v>0.42299999999999999</v>
      </c>
      <c r="F6" s="24"/>
      <c r="G6" s="26">
        <v>0.46400000000000002</v>
      </c>
      <c r="H6" s="24"/>
      <c r="I6" s="27">
        <f t="shared" si="0"/>
        <v>0.42299999999999999</v>
      </c>
      <c r="J6" s="27">
        <f t="shared" si="1"/>
        <v>12</v>
      </c>
      <c r="K6" s="27">
        <f t="shared" si="2"/>
        <v>0.46400000000000002</v>
      </c>
      <c r="L6" s="27">
        <f t="shared" si="1"/>
        <v>14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3">
      <c r="A7" s="20"/>
      <c r="B7" s="21"/>
      <c r="C7" s="21"/>
      <c r="D7" s="24">
        <v>4</v>
      </c>
      <c r="E7" s="26">
        <v>0.39800000000000002</v>
      </c>
      <c r="F7" s="24"/>
      <c r="G7" s="26">
        <v>0.25600000000000001</v>
      </c>
      <c r="H7" s="24"/>
      <c r="I7" s="27">
        <f t="shared" si="0"/>
        <v>0.39800000000000002</v>
      </c>
      <c r="J7" s="27">
        <f t="shared" si="1"/>
        <v>10</v>
      </c>
      <c r="K7" s="27">
        <f t="shared" si="2"/>
        <v>0.25600000000000001</v>
      </c>
      <c r="L7" s="27">
        <f t="shared" si="1"/>
        <v>5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3">
      <c r="A8" s="20"/>
      <c r="B8" s="21"/>
      <c r="C8" s="21"/>
      <c r="D8" s="24">
        <v>5</v>
      </c>
      <c r="E8" s="26">
        <v>0.24099999999999999</v>
      </c>
      <c r="F8" s="24"/>
      <c r="G8" s="26">
        <v>0.90800000000000003</v>
      </c>
      <c r="H8" s="24"/>
      <c r="I8" s="27">
        <f t="shared" si="0"/>
        <v>0.24099999999999999</v>
      </c>
      <c r="J8" s="27">
        <f t="shared" si="1"/>
        <v>4</v>
      </c>
      <c r="K8" s="27">
        <f t="shared" si="2"/>
        <v>0.90800000000000003</v>
      </c>
      <c r="L8" s="27">
        <f t="shared" si="1"/>
        <v>18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3">
      <c r="A9" s="20"/>
      <c r="B9" s="21"/>
      <c r="C9" s="21"/>
      <c r="D9" s="24">
        <v>6</v>
      </c>
      <c r="E9" s="26">
        <v>0.23699999999999999</v>
      </c>
      <c r="F9" s="24"/>
      <c r="G9" s="26">
        <v>0.28599999999999998</v>
      </c>
      <c r="H9" s="24"/>
      <c r="I9" s="27">
        <f t="shared" si="0"/>
        <v>0.23699999999999999</v>
      </c>
      <c r="J9" s="27">
        <f t="shared" si="1"/>
        <v>3</v>
      </c>
      <c r="K9" s="27">
        <f t="shared" si="2"/>
        <v>0.28599999999999998</v>
      </c>
      <c r="L9" s="27">
        <f t="shared" si="1"/>
        <v>6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3">
      <c r="A10" s="20"/>
      <c r="B10" s="21"/>
      <c r="C10" s="21"/>
      <c r="D10" s="24">
        <v>7</v>
      </c>
      <c r="E10" s="26">
        <v>0.34399999999999997</v>
      </c>
      <c r="F10" s="24"/>
      <c r="G10" s="26">
        <v>0.51800000000000002</v>
      </c>
      <c r="H10" s="24"/>
      <c r="I10" s="27">
        <f t="shared" si="0"/>
        <v>0.34399999999999997</v>
      </c>
      <c r="J10" s="27">
        <f t="shared" si="1"/>
        <v>9</v>
      </c>
      <c r="K10" s="27">
        <f t="shared" si="2"/>
        <v>0.51800000000000002</v>
      </c>
      <c r="L10" s="27">
        <f t="shared" si="1"/>
        <v>16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3">
      <c r="A11" s="20"/>
      <c r="B11" s="21"/>
      <c r="C11" s="21"/>
      <c r="D11" s="24">
        <v>8</v>
      </c>
      <c r="E11" s="26">
        <v>0.44900000000000001</v>
      </c>
      <c r="F11" s="24"/>
      <c r="G11" s="26">
        <v>0.32600000000000001</v>
      </c>
      <c r="H11" s="24"/>
      <c r="I11" s="27">
        <f t="shared" si="0"/>
        <v>0.44900000000000001</v>
      </c>
      <c r="J11" s="27">
        <f t="shared" si="1"/>
        <v>13</v>
      </c>
      <c r="K11" s="27">
        <f t="shared" si="2"/>
        <v>0.32600000000000001</v>
      </c>
      <c r="L11" s="27">
        <f t="shared" si="1"/>
        <v>7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3">
      <c r="A12" s="21"/>
      <c r="B12" s="21"/>
      <c r="C12" s="21"/>
      <c r="D12" s="24">
        <v>9</v>
      </c>
      <c r="E12" s="26">
        <v>0.74099999999999999</v>
      </c>
      <c r="F12" s="24"/>
      <c r="G12" s="26"/>
      <c r="H12" s="24"/>
      <c r="I12" s="27">
        <f t="shared" si="0"/>
        <v>0.74099999999999999</v>
      </c>
      <c r="J12" s="27">
        <f t="shared" si="1"/>
        <v>17</v>
      </c>
      <c r="K12" s="27" t="str">
        <f t="shared" si="2"/>
        <v/>
      </c>
      <c r="L12" s="27" t="str">
        <f t="shared" si="1"/>
        <v/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3">
      <c r="A13" s="21"/>
      <c r="B13" s="21"/>
      <c r="C13" s="21"/>
      <c r="D13" s="24">
        <v>10</v>
      </c>
      <c r="E13" s="26">
        <v>0.40500000000000003</v>
      </c>
      <c r="F13" s="24"/>
      <c r="G13" s="26"/>
      <c r="H13" s="24"/>
      <c r="I13" s="27">
        <f t="shared" si="0"/>
        <v>0.40500000000000003</v>
      </c>
      <c r="J13" s="27">
        <f t="shared" si="1"/>
        <v>11</v>
      </c>
      <c r="K13" s="27" t="str">
        <f t="shared" si="2"/>
        <v/>
      </c>
      <c r="L13" s="27" t="str">
        <f t="shared" si="1"/>
        <v/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3">
      <c r="A14" s="21"/>
      <c r="B14" s="21"/>
      <c r="C14" s="21"/>
      <c r="D14" s="28" t="s">
        <v>10</v>
      </c>
      <c r="E14" s="29">
        <f>AVERAGE(E4:E13)</f>
        <v>0.371</v>
      </c>
      <c r="F14" s="28" t="s">
        <v>10</v>
      </c>
      <c r="G14" s="29">
        <f>AVERAGE(G4:G13)</f>
        <v>0.447625</v>
      </c>
      <c r="H14" s="24"/>
      <c r="I14" s="24"/>
      <c r="J14" s="24"/>
      <c r="K14" s="24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3">
      <c r="A15" s="21"/>
      <c r="B15" s="21"/>
      <c r="C15" s="21"/>
      <c r="D15" s="21"/>
      <c r="E15" s="21"/>
      <c r="F15" s="21"/>
      <c r="G15" s="21"/>
      <c r="H15" s="2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3">
      <c r="A16" s="24"/>
      <c r="B16" s="24"/>
      <c r="C16" s="24"/>
      <c r="D16" s="22" t="s">
        <v>6</v>
      </c>
      <c r="E16" s="30" t="s">
        <v>11</v>
      </c>
      <c r="F16" s="23" t="s">
        <v>12</v>
      </c>
      <c r="G16" s="23" t="s">
        <v>9</v>
      </c>
      <c r="H16" s="24"/>
      <c r="I16" s="42" t="s">
        <v>13</v>
      </c>
      <c r="J16" s="43"/>
      <c r="K16" s="43"/>
      <c r="L16" s="43"/>
      <c r="M16" s="21"/>
      <c r="N16" s="21"/>
      <c r="O16" s="21"/>
      <c r="P16" s="21"/>
      <c r="Q16" s="21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3">
      <c r="A17" s="24"/>
      <c r="B17" s="24"/>
      <c r="C17" s="24"/>
      <c r="D17" s="24">
        <v>1</v>
      </c>
      <c r="E17" s="29">
        <f t="shared" ref="E17:E26" si="3">I4</f>
        <v>0.23699999999999999</v>
      </c>
      <c r="F17" s="29">
        <f t="shared" ref="F17:F36" si="4">IF(D17&gt;SUM($J$18:$J$19),"",SMALL($E$17:$E$36,D17))</f>
        <v>0.23499999999999999</v>
      </c>
      <c r="G17" s="24">
        <v>1</v>
      </c>
      <c r="H17" s="24"/>
      <c r="I17" s="21"/>
      <c r="J17" s="21"/>
      <c r="K17" s="31"/>
      <c r="L17" s="21"/>
      <c r="M17" s="21"/>
      <c r="N17" s="21"/>
      <c r="O17" s="21"/>
      <c r="P17" s="21"/>
      <c r="Q17" s="21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3">
      <c r="A18" s="24"/>
      <c r="B18" s="24"/>
      <c r="C18" s="24"/>
      <c r="D18" s="24">
        <v>2</v>
      </c>
      <c r="E18" s="29">
        <f t="shared" si="3"/>
        <v>0.23499999999999999</v>
      </c>
      <c r="F18" s="29">
        <f t="shared" si="4"/>
        <v>0.23699999999999999</v>
      </c>
      <c r="G18" s="24">
        <v>2</v>
      </c>
      <c r="H18" s="24"/>
      <c r="I18" s="32" t="s">
        <v>14</v>
      </c>
      <c r="J18" s="29">
        <f>COUNT(E4:E13)</f>
        <v>10</v>
      </c>
      <c r="K18" s="32" t="s">
        <v>15</v>
      </c>
      <c r="L18" s="29">
        <f>SUM(J4:J13)</f>
        <v>83</v>
      </c>
      <c r="M18" s="21"/>
      <c r="N18" s="33"/>
      <c r="O18" s="21"/>
      <c r="P18" s="21"/>
      <c r="Q18" s="21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3">
      <c r="A19" s="24"/>
      <c r="B19" s="24"/>
      <c r="C19" s="24"/>
      <c r="D19" s="24">
        <v>3</v>
      </c>
      <c r="E19" s="29">
        <f t="shared" si="3"/>
        <v>0.42299999999999999</v>
      </c>
      <c r="F19" s="29">
        <f t="shared" si="4"/>
        <v>0.23699999999999999</v>
      </c>
      <c r="G19" s="24">
        <v>3</v>
      </c>
      <c r="H19" s="24"/>
      <c r="I19" s="32" t="s">
        <v>16</v>
      </c>
      <c r="J19" s="29">
        <f>COUNT(G4:G13)</f>
        <v>8</v>
      </c>
      <c r="K19" s="32" t="s">
        <v>17</v>
      </c>
      <c r="L19" s="29">
        <f>SUM(L4:L13)</f>
        <v>89</v>
      </c>
      <c r="M19" s="21"/>
      <c r="N19" s="21"/>
      <c r="O19" s="21"/>
      <c r="P19" s="21"/>
      <c r="Q19" s="21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3">
      <c r="A20" s="24"/>
      <c r="B20" s="24"/>
      <c r="C20" s="24"/>
      <c r="D20" s="24">
        <v>4</v>
      </c>
      <c r="E20" s="29">
        <f t="shared" si="3"/>
        <v>0.39800000000000002</v>
      </c>
      <c r="F20" s="29">
        <f t="shared" si="4"/>
        <v>0.24099999999999999</v>
      </c>
      <c r="G20" s="24">
        <v>4</v>
      </c>
      <c r="H20" s="24"/>
      <c r="I20" s="24"/>
      <c r="J20" s="24"/>
      <c r="K20" s="21"/>
      <c r="L20" s="21"/>
      <c r="M20" s="21"/>
      <c r="N20" s="21"/>
      <c r="O20" s="21"/>
      <c r="P20" s="21"/>
      <c r="Q20" s="21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3">
      <c r="A21" s="24"/>
      <c r="B21" s="24"/>
      <c r="C21" s="24"/>
      <c r="D21" s="24">
        <v>5</v>
      </c>
      <c r="E21" s="29">
        <f t="shared" si="3"/>
        <v>0.24099999999999999</v>
      </c>
      <c r="F21" s="29">
        <f t="shared" si="4"/>
        <v>0.25600000000000001</v>
      </c>
      <c r="G21" s="24">
        <v>5</v>
      </c>
      <c r="H21" s="24"/>
      <c r="I21" s="21"/>
      <c r="J21" s="21"/>
      <c r="K21" s="28" t="s">
        <v>18</v>
      </c>
      <c r="L21" s="29">
        <f>IF(J18&lt;J19,L18,L19)</f>
        <v>89</v>
      </c>
      <c r="M21" s="21"/>
      <c r="N21" s="21"/>
      <c r="O21" s="21"/>
      <c r="P21" s="21"/>
      <c r="Q21" s="21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3">
      <c r="A22" s="24"/>
      <c r="B22" s="24"/>
      <c r="C22" s="24"/>
      <c r="D22" s="24">
        <v>6</v>
      </c>
      <c r="E22" s="29">
        <f t="shared" si="3"/>
        <v>0.23699999999999999</v>
      </c>
      <c r="F22" s="29">
        <f t="shared" si="4"/>
        <v>0.28599999999999998</v>
      </c>
      <c r="G22" s="24">
        <v>6</v>
      </c>
      <c r="H22" s="24"/>
      <c r="I22" s="21"/>
      <c r="J22" s="21"/>
      <c r="K22" s="21"/>
      <c r="L22" s="21"/>
      <c r="M22" s="21"/>
      <c r="N22" s="21"/>
      <c r="O22" s="21"/>
      <c r="P22" s="21"/>
      <c r="Q22" s="21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3">
      <c r="A23" s="24"/>
      <c r="B23" s="24"/>
      <c r="C23" s="24"/>
      <c r="D23" s="24">
        <v>7</v>
      </c>
      <c r="E23" s="29">
        <f t="shared" si="3"/>
        <v>0.34399999999999997</v>
      </c>
      <c r="F23" s="29">
        <f t="shared" si="4"/>
        <v>0.32600000000000001</v>
      </c>
      <c r="G23" s="24">
        <v>7</v>
      </c>
      <c r="H23" s="24"/>
      <c r="I23" s="21"/>
      <c r="J23" s="32" t="s">
        <v>19</v>
      </c>
      <c r="K23" s="26">
        <v>0.05</v>
      </c>
      <c r="L23" s="34">
        <f>IF(OR(K25=0,K26=0),"Substitua alfa por 0,025 ou 0,05",IF(L21=L18,IF(OR(L18&gt;=K26,L18&lt;=K25),1,0),IF(L21=L19,IF(OR(L19&lt;=K25,L19&gt;=K26),1,0),"-")))</f>
        <v>0</v>
      </c>
      <c r="M23" s="21"/>
      <c r="N23" s="21"/>
      <c r="O23" s="21"/>
      <c r="P23" s="21"/>
      <c r="Q23" s="21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3">
      <c r="A24" s="24"/>
      <c r="B24" s="24"/>
      <c r="C24" s="24"/>
      <c r="D24" s="24">
        <v>8</v>
      </c>
      <c r="E24" s="29">
        <f t="shared" si="3"/>
        <v>0.44900000000000001</v>
      </c>
      <c r="F24" s="29">
        <f t="shared" si="4"/>
        <v>0.34100000000000003</v>
      </c>
      <c r="G24" s="24">
        <v>8</v>
      </c>
      <c r="H24" s="24"/>
      <c r="I24" s="21"/>
      <c r="J24" s="21"/>
      <c r="K24" s="21"/>
      <c r="L24" s="21"/>
      <c r="M24" s="21"/>
      <c r="N24" s="21"/>
      <c r="O24" s="21"/>
      <c r="P24" s="21"/>
      <c r="Q24" s="21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3">
      <c r="A25" s="24"/>
      <c r="B25" s="24"/>
      <c r="C25" s="24"/>
      <c r="D25" s="24">
        <v>9</v>
      </c>
      <c r="E25" s="29">
        <f t="shared" si="3"/>
        <v>0.74099999999999999</v>
      </c>
      <c r="F25" s="29">
        <f t="shared" si="4"/>
        <v>0.34399999999999997</v>
      </c>
      <c r="G25" s="24">
        <v>9</v>
      </c>
      <c r="H25" s="24"/>
      <c r="I25" s="24"/>
      <c r="J25" s="32" t="s">
        <v>20</v>
      </c>
      <c r="K25" s="29">
        <f>IF(K23=F53,VLOOKUP(J18,E57:U64,(J19-2)*2),IF(K23=F40,VLOOKUP(J18,E44:U52,(J19-2)*2),0))</f>
        <v>57</v>
      </c>
      <c r="L25" s="21"/>
      <c r="M25" s="21"/>
      <c r="N25" s="21"/>
      <c r="O25" s="21"/>
      <c r="P25" s="21"/>
      <c r="Q25" s="21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3">
      <c r="A26" s="24"/>
      <c r="B26" s="24"/>
      <c r="C26" s="24"/>
      <c r="D26" s="24">
        <v>10</v>
      </c>
      <c r="E26" s="29">
        <f t="shared" si="3"/>
        <v>0.40500000000000003</v>
      </c>
      <c r="F26" s="29">
        <f t="shared" si="4"/>
        <v>0.39800000000000002</v>
      </c>
      <c r="G26" s="24">
        <v>10</v>
      </c>
      <c r="H26" s="24"/>
      <c r="I26" s="24"/>
      <c r="J26" s="32" t="s">
        <v>21</v>
      </c>
      <c r="K26" s="29">
        <f>IF(K23=F53,VLOOKUP(J18,E57:U64,(J19-2)*2+1),IF(K23=F40,VLOOKUP(J18,E44:U52,(J19-2)*2+1),0))</f>
        <v>95</v>
      </c>
      <c r="L26" s="21"/>
      <c r="M26" s="21"/>
      <c r="N26" s="21"/>
      <c r="O26" s="21"/>
      <c r="P26" s="21"/>
      <c r="Q26" s="21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3">
      <c r="A27" s="24"/>
      <c r="B27" s="24"/>
      <c r="C27" s="24"/>
      <c r="D27" s="24">
        <v>11</v>
      </c>
      <c r="E27" s="29">
        <f t="shared" ref="E27:E36" si="5">K4</f>
        <v>0.34100000000000003</v>
      </c>
      <c r="F27" s="29">
        <f t="shared" si="4"/>
        <v>0.40500000000000003</v>
      </c>
      <c r="G27" s="24">
        <v>11</v>
      </c>
      <c r="H27" s="24"/>
      <c r="I27" s="21"/>
      <c r="J27" s="21"/>
      <c r="K27" s="21"/>
      <c r="L27" s="21"/>
      <c r="M27" s="21"/>
      <c r="N27" s="21"/>
      <c r="O27" s="21"/>
      <c r="P27" s="21"/>
      <c r="Q27" s="21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3">
      <c r="A28" s="24"/>
      <c r="B28" s="24"/>
      <c r="C28" s="24"/>
      <c r="D28" s="24">
        <v>12</v>
      </c>
      <c r="E28" s="29">
        <f t="shared" si="5"/>
        <v>0.48199999999999998</v>
      </c>
      <c r="F28" s="29">
        <f t="shared" si="4"/>
        <v>0.42299999999999999</v>
      </c>
      <c r="G28" s="24">
        <v>12</v>
      </c>
      <c r="H28" s="24"/>
      <c r="I28" s="44" t="str">
        <f>IF(AND(L23=1,G14&gt;E14),"Existe evidência estatística suficiente de que a média da amostra 2 é superior à da amostra 1",IF(AND(L23=1,G14&lt;E14),"Existe evidência estatística suficiente de que a média da amostra 2 é inferior à da amostra 1","Não existe evidência estatística suficiente de que as médias das duas amostras sejam diferentes"))</f>
        <v>Não existe evidência estatística suficiente de que as médias das duas amostras sejam diferentes</v>
      </c>
      <c r="J28" s="44"/>
      <c r="K28" s="44"/>
      <c r="L28" s="44"/>
      <c r="M28" s="44"/>
      <c r="N28" s="44"/>
      <c r="O28" s="21"/>
      <c r="P28" s="21"/>
      <c r="Q28" s="21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3">
      <c r="A29" s="24"/>
      <c r="B29" s="24"/>
      <c r="C29" s="24"/>
      <c r="D29" s="24">
        <v>13</v>
      </c>
      <c r="E29" s="29">
        <f t="shared" si="5"/>
        <v>0.46400000000000002</v>
      </c>
      <c r="F29" s="29">
        <f t="shared" si="4"/>
        <v>0.44900000000000001</v>
      </c>
      <c r="G29" s="24">
        <v>13</v>
      </c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x14ac:dyDescent="0.3">
      <c r="A30" s="24"/>
      <c r="B30" s="24"/>
      <c r="C30" s="24"/>
      <c r="D30" s="24">
        <v>14</v>
      </c>
      <c r="E30" s="29">
        <f t="shared" si="5"/>
        <v>0.25600000000000001</v>
      </c>
      <c r="F30" s="29">
        <f t="shared" si="4"/>
        <v>0.46400000000000002</v>
      </c>
      <c r="G30" s="24">
        <v>14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x14ac:dyDescent="0.3">
      <c r="A31" s="24"/>
      <c r="B31" s="24"/>
      <c r="C31" s="24"/>
      <c r="D31" s="24">
        <v>15</v>
      </c>
      <c r="E31" s="29">
        <f t="shared" si="5"/>
        <v>0.90800000000000003</v>
      </c>
      <c r="F31" s="29">
        <f t="shared" si="4"/>
        <v>0.48199999999999998</v>
      </c>
      <c r="G31" s="24">
        <v>15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x14ac:dyDescent="0.3">
      <c r="A32" s="24"/>
      <c r="B32" s="24"/>
      <c r="C32" s="24"/>
      <c r="D32" s="24">
        <v>16</v>
      </c>
      <c r="E32" s="29">
        <f t="shared" si="5"/>
        <v>0.28599999999999998</v>
      </c>
      <c r="F32" s="29">
        <f t="shared" si="4"/>
        <v>0.51800000000000002</v>
      </c>
      <c r="G32" s="24">
        <v>16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x14ac:dyDescent="0.3">
      <c r="A33" s="24"/>
      <c r="B33" s="24"/>
      <c r="C33" s="24"/>
      <c r="D33" s="24">
        <v>17</v>
      </c>
      <c r="E33" s="29">
        <f t="shared" si="5"/>
        <v>0.51800000000000002</v>
      </c>
      <c r="F33" s="29">
        <f t="shared" si="4"/>
        <v>0.74099999999999999</v>
      </c>
      <c r="G33" s="24">
        <v>17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x14ac:dyDescent="0.3">
      <c r="A34" s="24"/>
      <c r="B34" s="24"/>
      <c r="C34" s="24"/>
      <c r="D34" s="24">
        <v>18</v>
      </c>
      <c r="E34" s="29">
        <f t="shared" si="5"/>
        <v>0.32600000000000001</v>
      </c>
      <c r="F34" s="29">
        <f t="shared" si="4"/>
        <v>0.90800000000000003</v>
      </c>
      <c r="G34" s="24">
        <v>18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x14ac:dyDescent="0.3">
      <c r="A35" s="24"/>
      <c r="B35" s="24"/>
      <c r="C35" s="24"/>
      <c r="D35" s="24">
        <v>19</v>
      </c>
      <c r="E35" s="29" t="str">
        <f t="shared" si="5"/>
        <v/>
      </c>
      <c r="F35" s="29" t="str">
        <f t="shared" si="4"/>
        <v/>
      </c>
      <c r="G35" s="24">
        <v>19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x14ac:dyDescent="0.3">
      <c r="A36" s="24"/>
      <c r="B36" s="24"/>
      <c r="C36" s="24"/>
      <c r="D36" s="24">
        <v>20</v>
      </c>
      <c r="E36" s="29" t="str">
        <f t="shared" si="5"/>
        <v/>
      </c>
      <c r="F36" s="29" t="str">
        <f t="shared" si="4"/>
        <v/>
      </c>
      <c r="G36" s="24">
        <v>20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x14ac:dyDescent="0.3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x14ac:dyDescent="0.3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x14ac:dyDescent="0.3">
      <c r="A40" s="24"/>
      <c r="B40" s="24"/>
      <c r="C40" s="24"/>
      <c r="D40" s="31" t="s">
        <v>22</v>
      </c>
      <c r="E40" s="24"/>
      <c r="F40" s="35">
        <v>2.5000000000000001E-2</v>
      </c>
      <c r="G40" s="31" t="s">
        <v>23</v>
      </c>
      <c r="H40" s="24"/>
      <c r="I40" s="35">
        <v>0.05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x14ac:dyDescent="0.3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x14ac:dyDescent="0.3">
      <c r="A42" s="24"/>
      <c r="B42" s="24"/>
      <c r="C42" s="24"/>
      <c r="D42" s="24"/>
      <c r="E42" s="35" t="s">
        <v>24</v>
      </c>
      <c r="F42" s="24">
        <v>3</v>
      </c>
      <c r="G42" s="24">
        <v>3</v>
      </c>
      <c r="H42" s="24">
        <v>4</v>
      </c>
      <c r="I42" s="24">
        <v>4</v>
      </c>
      <c r="J42" s="24">
        <v>5</v>
      </c>
      <c r="K42" s="24">
        <v>5</v>
      </c>
      <c r="L42" s="24">
        <v>6</v>
      </c>
      <c r="M42" s="24">
        <v>6</v>
      </c>
      <c r="N42" s="24">
        <v>7</v>
      </c>
      <c r="O42" s="24">
        <v>7</v>
      </c>
      <c r="P42" s="24">
        <v>8</v>
      </c>
      <c r="Q42" s="24">
        <v>8</v>
      </c>
      <c r="R42" s="24">
        <v>9</v>
      </c>
      <c r="S42" s="24">
        <v>9</v>
      </c>
      <c r="T42" s="24">
        <v>10</v>
      </c>
      <c r="U42" s="24">
        <v>10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x14ac:dyDescent="0.3">
      <c r="A43" s="35"/>
      <c r="B43" s="35"/>
      <c r="C43" s="35"/>
      <c r="D43" s="24"/>
      <c r="E43" s="24"/>
      <c r="F43" s="35" t="s">
        <v>25</v>
      </c>
      <c r="G43" s="35" t="s">
        <v>26</v>
      </c>
      <c r="H43" s="35" t="s">
        <v>25</v>
      </c>
      <c r="I43" s="35" t="s">
        <v>26</v>
      </c>
      <c r="J43" s="35" t="s">
        <v>25</v>
      </c>
      <c r="K43" s="35" t="s">
        <v>26</v>
      </c>
      <c r="L43" s="35" t="s">
        <v>25</v>
      </c>
      <c r="M43" s="35" t="s">
        <v>26</v>
      </c>
      <c r="N43" s="35" t="s">
        <v>25</v>
      </c>
      <c r="O43" s="35" t="s">
        <v>26</v>
      </c>
      <c r="P43" s="35" t="s">
        <v>25</v>
      </c>
      <c r="Q43" s="35" t="s">
        <v>26</v>
      </c>
      <c r="R43" s="35" t="s">
        <v>25</v>
      </c>
      <c r="S43" s="35" t="s">
        <v>26</v>
      </c>
      <c r="T43" s="35" t="s">
        <v>25</v>
      </c>
      <c r="U43" s="35" t="s">
        <v>26</v>
      </c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x14ac:dyDescent="0.3">
      <c r="A44" s="24"/>
      <c r="B44" s="24"/>
      <c r="C44" s="24"/>
      <c r="D44" s="24"/>
      <c r="E44" s="24">
        <v>3</v>
      </c>
      <c r="F44" s="36">
        <v>5</v>
      </c>
      <c r="G44" s="36">
        <v>16</v>
      </c>
      <c r="H44" s="36">
        <v>6</v>
      </c>
      <c r="I44" s="36">
        <v>18</v>
      </c>
      <c r="J44" s="36">
        <v>6</v>
      </c>
      <c r="K44" s="36">
        <v>21</v>
      </c>
      <c r="L44" s="36">
        <v>7</v>
      </c>
      <c r="M44" s="36">
        <v>23</v>
      </c>
      <c r="N44" s="36">
        <v>7</v>
      </c>
      <c r="O44" s="36">
        <v>26</v>
      </c>
      <c r="P44" s="36">
        <v>8</v>
      </c>
      <c r="Q44" s="36">
        <v>28</v>
      </c>
      <c r="R44" s="36">
        <v>8</v>
      </c>
      <c r="S44" s="36">
        <v>31</v>
      </c>
      <c r="T44" s="36">
        <v>9</v>
      </c>
      <c r="U44" s="36">
        <v>33</v>
      </c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x14ac:dyDescent="0.3">
      <c r="A45" s="24"/>
      <c r="B45" s="24"/>
      <c r="C45" s="24"/>
      <c r="D45" s="24"/>
      <c r="E45" s="24">
        <v>4</v>
      </c>
      <c r="F45" s="36">
        <v>6</v>
      </c>
      <c r="G45" s="36">
        <v>18</v>
      </c>
      <c r="H45" s="36">
        <v>11</v>
      </c>
      <c r="I45" s="36">
        <v>25</v>
      </c>
      <c r="J45" s="36">
        <v>12</v>
      </c>
      <c r="K45" s="36">
        <v>28</v>
      </c>
      <c r="L45" s="36">
        <v>12</v>
      </c>
      <c r="M45" s="36">
        <v>32</v>
      </c>
      <c r="N45" s="36">
        <v>13</v>
      </c>
      <c r="O45" s="36">
        <v>35</v>
      </c>
      <c r="P45" s="36">
        <v>14</v>
      </c>
      <c r="Q45" s="36">
        <v>38</v>
      </c>
      <c r="R45" s="36">
        <v>15</v>
      </c>
      <c r="S45" s="36">
        <v>41</v>
      </c>
      <c r="T45" s="36">
        <v>16</v>
      </c>
      <c r="U45" s="36">
        <v>44</v>
      </c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x14ac:dyDescent="0.3">
      <c r="A46" s="24"/>
      <c r="B46" s="24"/>
      <c r="C46" s="24"/>
      <c r="D46" s="24"/>
      <c r="E46" s="24">
        <v>5</v>
      </c>
      <c r="F46" s="36">
        <v>6</v>
      </c>
      <c r="G46" s="36">
        <v>21</v>
      </c>
      <c r="H46" s="36">
        <v>12</v>
      </c>
      <c r="I46" s="36">
        <v>28</v>
      </c>
      <c r="J46" s="36">
        <v>18</v>
      </c>
      <c r="K46" s="36">
        <v>37</v>
      </c>
      <c r="L46" s="36">
        <v>19</v>
      </c>
      <c r="M46" s="36">
        <v>41</v>
      </c>
      <c r="N46" s="36">
        <v>20</v>
      </c>
      <c r="O46" s="36">
        <v>45</v>
      </c>
      <c r="P46" s="36">
        <v>21</v>
      </c>
      <c r="Q46" s="36">
        <v>49</v>
      </c>
      <c r="R46" s="36">
        <v>22</v>
      </c>
      <c r="S46" s="36">
        <v>53</v>
      </c>
      <c r="T46" s="36">
        <v>24</v>
      </c>
      <c r="U46" s="36">
        <v>56</v>
      </c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x14ac:dyDescent="0.3">
      <c r="A47" s="24"/>
      <c r="B47" s="24"/>
      <c r="C47" s="24"/>
      <c r="D47" s="37" t="s">
        <v>27</v>
      </c>
      <c r="E47" s="24">
        <v>6</v>
      </c>
      <c r="F47" s="36">
        <v>7</v>
      </c>
      <c r="G47" s="36">
        <v>23</v>
      </c>
      <c r="H47" s="36">
        <v>12</v>
      </c>
      <c r="I47" s="36">
        <v>32</v>
      </c>
      <c r="J47" s="36">
        <v>19</v>
      </c>
      <c r="K47" s="36">
        <v>41</v>
      </c>
      <c r="L47" s="36">
        <v>26</v>
      </c>
      <c r="M47" s="36">
        <v>52</v>
      </c>
      <c r="N47" s="36">
        <v>28</v>
      </c>
      <c r="O47" s="36">
        <v>56</v>
      </c>
      <c r="P47" s="36">
        <v>29</v>
      </c>
      <c r="Q47" s="36">
        <v>61</v>
      </c>
      <c r="R47" s="36">
        <v>31</v>
      </c>
      <c r="S47" s="36">
        <v>65</v>
      </c>
      <c r="T47" s="36">
        <v>32</v>
      </c>
      <c r="U47" s="36">
        <v>70</v>
      </c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x14ac:dyDescent="0.3">
      <c r="A48" s="24"/>
      <c r="B48" s="24"/>
      <c r="C48" s="24"/>
      <c r="D48" s="24"/>
      <c r="E48" s="24">
        <v>7</v>
      </c>
      <c r="F48" s="36">
        <v>7</v>
      </c>
      <c r="G48" s="36">
        <v>26</v>
      </c>
      <c r="H48" s="36">
        <v>13</v>
      </c>
      <c r="I48" s="36">
        <v>35</v>
      </c>
      <c r="J48" s="36">
        <v>20</v>
      </c>
      <c r="K48" s="36">
        <v>45</v>
      </c>
      <c r="L48" s="36">
        <v>28</v>
      </c>
      <c r="M48" s="36">
        <v>56</v>
      </c>
      <c r="N48" s="36">
        <v>37</v>
      </c>
      <c r="O48" s="36">
        <v>68</v>
      </c>
      <c r="P48" s="36">
        <v>39</v>
      </c>
      <c r="Q48" s="36">
        <v>73</v>
      </c>
      <c r="R48" s="36">
        <v>41</v>
      </c>
      <c r="S48" s="36">
        <v>78</v>
      </c>
      <c r="T48" s="36">
        <v>43</v>
      </c>
      <c r="U48" s="36">
        <v>83</v>
      </c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x14ac:dyDescent="0.3">
      <c r="A49" s="24"/>
      <c r="B49" s="24"/>
      <c r="C49" s="24"/>
      <c r="D49" s="24"/>
      <c r="E49" s="24">
        <v>8</v>
      </c>
      <c r="F49" s="36">
        <v>8</v>
      </c>
      <c r="G49" s="36">
        <v>28</v>
      </c>
      <c r="H49" s="36">
        <v>14</v>
      </c>
      <c r="I49" s="36">
        <v>38</v>
      </c>
      <c r="J49" s="36">
        <v>21</v>
      </c>
      <c r="K49" s="36">
        <v>49</v>
      </c>
      <c r="L49" s="36">
        <v>29</v>
      </c>
      <c r="M49" s="36">
        <v>61</v>
      </c>
      <c r="N49" s="36">
        <v>39</v>
      </c>
      <c r="O49" s="36">
        <v>73</v>
      </c>
      <c r="P49" s="36">
        <v>49</v>
      </c>
      <c r="Q49" s="36">
        <v>87</v>
      </c>
      <c r="R49" s="36">
        <v>51</v>
      </c>
      <c r="S49" s="36">
        <v>93</v>
      </c>
      <c r="T49" s="36">
        <v>54</v>
      </c>
      <c r="U49" s="36">
        <v>98</v>
      </c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x14ac:dyDescent="0.3">
      <c r="A50" s="24"/>
      <c r="B50" s="24"/>
      <c r="C50" s="24"/>
      <c r="D50" s="24"/>
      <c r="E50" s="24">
        <v>9</v>
      </c>
      <c r="F50" s="36">
        <v>8</v>
      </c>
      <c r="G50" s="36">
        <v>31</v>
      </c>
      <c r="H50" s="36">
        <v>15</v>
      </c>
      <c r="I50" s="36">
        <v>41</v>
      </c>
      <c r="J50" s="36">
        <v>22</v>
      </c>
      <c r="K50" s="36">
        <v>53</v>
      </c>
      <c r="L50" s="36">
        <v>31</v>
      </c>
      <c r="M50" s="36">
        <v>65</v>
      </c>
      <c r="N50" s="36">
        <v>41</v>
      </c>
      <c r="O50" s="36">
        <v>78</v>
      </c>
      <c r="P50" s="36">
        <v>51</v>
      </c>
      <c r="Q50" s="36">
        <v>93</v>
      </c>
      <c r="R50" s="36">
        <v>63</v>
      </c>
      <c r="S50" s="36">
        <v>108</v>
      </c>
      <c r="T50" s="36">
        <v>66</v>
      </c>
      <c r="U50" s="36">
        <v>114</v>
      </c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x14ac:dyDescent="0.3">
      <c r="A51" s="24"/>
      <c r="B51" s="24"/>
      <c r="C51" s="24"/>
      <c r="D51" s="24"/>
      <c r="E51" s="24">
        <v>10</v>
      </c>
      <c r="F51" s="36">
        <v>9</v>
      </c>
      <c r="G51" s="36">
        <v>33</v>
      </c>
      <c r="H51" s="36">
        <v>16</v>
      </c>
      <c r="I51" s="36">
        <v>44</v>
      </c>
      <c r="J51" s="36">
        <v>24</v>
      </c>
      <c r="K51" s="36">
        <v>56</v>
      </c>
      <c r="L51" s="36">
        <v>32</v>
      </c>
      <c r="M51" s="36">
        <v>70</v>
      </c>
      <c r="N51" s="36">
        <v>43</v>
      </c>
      <c r="O51" s="36">
        <v>83</v>
      </c>
      <c r="P51" s="36">
        <v>54</v>
      </c>
      <c r="Q51" s="36">
        <v>98</v>
      </c>
      <c r="R51" s="36">
        <v>66</v>
      </c>
      <c r="S51" s="36">
        <v>114</v>
      </c>
      <c r="T51" s="36">
        <v>79</v>
      </c>
      <c r="U51" s="36">
        <v>131</v>
      </c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x14ac:dyDescent="0.3">
      <c r="A53" s="24"/>
      <c r="B53" s="24"/>
      <c r="C53" s="24"/>
      <c r="D53" s="31" t="s">
        <v>22</v>
      </c>
      <c r="E53" s="24"/>
      <c r="F53" s="35">
        <v>0.05</v>
      </c>
      <c r="G53" s="31" t="s">
        <v>23</v>
      </c>
      <c r="H53" s="24"/>
      <c r="I53" s="35">
        <v>0.1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x14ac:dyDescent="0.3">
      <c r="A55" s="24"/>
      <c r="B55" s="24"/>
      <c r="C55" s="24"/>
      <c r="D55" s="21"/>
      <c r="E55" s="35" t="s">
        <v>24</v>
      </c>
      <c r="F55" s="24">
        <v>3</v>
      </c>
      <c r="G55" s="24">
        <v>3</v>
      </c>
      <c r="H55" s="24">
        <v>4</v>
      </c>
      <c r="I55" s="24">
        <v>4</v>
      </c>
      <c r="J55" s="24">
        <v>5</v>
      </c>
      <c r="K55" s="24">
        <v>5</v>
      </c>
      <c r="L55" s="24">
        <v>6</v>
      </c>
      <c r="M55" s="24">
        <v>6</v>
      </c>
      <c r="N55" s="24">
        <v>7</v>
      </c>
      <c r="O55" s="24">
        <v>7</v>
      </c>
      <c r="P55" s="24">
        <v>8</v>
      </c>
      <c r="Q55" s="24">
        <v>8</v>
      </c>
      <c r="R55" s="24">
        <v>9</v>
      </c>
      <c r="S55" s="24">
        <v>9</v>
      </c>
      <c r="T55" s="24">
        <v>10</v>
      </c>
      <c r="U55" s="24">
        <v>10</v>
      </c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x14ac:dyDescent="0.3">
      <c r="A56" s="35"/>
      <c r="B56" s="35"/>
      <c r="C56" s="35"/>
      <c r="D56" s="21"/>
      <c r="E56" s="24"/>
      <c r="F56" s="35" t="s">
        <v>25</v>
      </c>
      <c r="G56" s="35" t="s">
        <v>26</v>
      </c>
      <c r="H56" s="35" t="s">
        <v>25</v>
      </c>
      <c r="I56" s="35" t="s">
        <v>26</v>
      </c>
      <c r="J56" s="35" t="s">
        <v>25</v>
      </c>
      <c r="K56" s="35" t="s">
        <v>26</v>
      </c>
      <c r="L56" s="35" t="s">
        <v>25</v>
      </c>
      <c r="M56" s="35" t="s">
        <v>26</v>
      </c>
      <c r="N56" s="35" t="s">
        <v>25</v>
      </c>
      <c r="O56" s="35" t="s">
        <v>26</v>
      </c>
      <c r="P56" s="35" t="s">
        <v>25</v>
      </c>
      <c r="Q56" s="35" t="s">
        <v>26</v>
      </c>
      <c r="R56" s="35" t="s">
        <v>25</v>
      </c>
      <c r="S56" s="35" t="s">
        <v>26</v>
      </c>
      <c r="T56" s="35" t="s">
        <v>25</v>
      </c>
      <c r="U56" s="35" t="s">
        <v>26</v>
      </c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x14ac:dyDescent="0.3">
      <c r="A57" s="24"/>
      <c r="B57" s="24"/>
      <c r="C57" s="24"/>
      <c r="D57" s="24"/>
      <c r="E57" s="24">
        <v>3</v>
      </c>
      <c r="F57" s="36">
        <v>6</v>
      </c>
      <c r="G57" s="36">
        <v>15</v>
      </c>
      <c r="H57" s="36">
        <v>7</v>
      </c>
      <c r="I57" s="36">
        <v>17</v>
      </c>
      <c r="J57" s="36">
        <v>7</v>
      </c>
      <c r="K57" s="36">
        <v>20</v>
      </c>
      <c r="L57" s="36">
        <v>8</v>
      </c>
      <c r="M57" s="36">
        <v>22</v>
      </c>
      <c r="N57" s="36">
        <v>9</v>
      </c>
      <c r="O57" s="36">
        <v>24</v>
      </c>
      <c r="P57" s="36">
        <v>9</v>
      </c>
      <c r="Q57" s="36">
        <v>27</v>
      </c>
      <c r="R57" s="36">
        <v>10</v>
      </c>
      <c r="S57" s="36">
        <v>29</v>
      </c>
      <c r="T57" s="36">
        <v>11</v>
      </c>
      <c r="U57" s="36">
        <v>31</v>
      </c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x14ac:dyDescent="0.3">
      <c r="A58" s="24"/>
      <c r="B58" s="24"/>
      <c r="C58" s="24"/>
      <c r="D58" s="24"/>
      <c r="E58" s="24">
        <v>4</v>
      </c>
      <c r="F58" s="36">
        <v>7</v>
      </c>
      <c r="G58" s="36">
        <v>17</v>
      </c>
      <c r="H58" s="36">
        <v>12</v>
      </c>
      <c r="I58" s="36">
        <v>24</v>
      </c>
      <c r="J58" s="36">
        <v>13</v>
      </c>
      <c r="K58" s="36">
        <v>27</v>
      </c>
      <c r="L58" s="36">
        <v>14</v>
      </c>
      <c r="M58" s="36">
        <v>30</v>
      </c>
      <c r="N58" s="36">
        <v>15</v>
      </c>
      <c r="O58" s="36">
        <v>33</v>
      </c>
      <c r="P58" s="36">
        <v>16</v>
      </c>
      <c r="Q58" s="36">
        <v>36</v>
      </c>
      <c r="R58" s="36">
        <v>17</v>
      </c>
      <c r="S58" s="36">
        <v>39</v>
      </c>
      <c r="T58" s="36">
        <v>18</v>
      </c>
      <c r="U58" s="36">
        <v>42</v>
      </c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x14ac:dyDescent="0.3">
      <c r="A59" s="24"/>
      <c r="B59" s="24"/>
      <c r="C59" s="24"/>
      <c r="D59" s="24"/>
      <c r="E59" s="24">
        <v>5</v>
      </c>
      <c r="F59" s="36">
        <v>7</v>
      </c>
      <c r="G59" s="36">
        <v>20</v>
      </c>
      <c r="H59" s="36">
        <v>13</v>
      </c>
      <c r="I59" s="36">
        <v>27</v>
      </c>
      <c r="J59" s="36">
        <v>19</v>
      </c>
      <c r="K59" s="36">
        <v>36</v>
      </c>
      <c r="L59" s="36">
        <v>20</v>
      </c>
      <c r="M59" s="36">
        <v>40</v>
      </c>
      <c r="N59" s="36">
        <v>22</v>
      </c>
      <c r="O59" s="36">
        <v>43</v>
      </c>
      <c r="P59" s="36">
        <v>24</v>
      </c>
      <c r="Q59" s="36">
        <v>46</v>
      </c>
      <c r="R59" s="36">
        <v>25</v>
      </c>
      <c r="S59" s="36">
        <v>50</v>
      </c>
      <c r="T59" s="36">
        <v>26</v>
      </c>
      <c r="U59" s="36">
        <v>54</v>
      </c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x14ac:dyDescent="0.3">
      <c r="A60" s="24"/>
      <c r="B60" s="24"/>
      <c r="C60" s="24"/>
      <c r="D60" s="37" t="s">
        <v>27</v>
      </c>
      <c r="E60" s="24">
        <v>6</v>
      </c>
      <c r="F60" s="36">
        <v>8</v>
      </c>
      <c r="G60" s="36">
        <v>22</v>
      </c>
      <c r="H60" s="36">
        <v>14</v>
      </c>
      <c r="I60" s="36">
        <v>30</v>
      </c>
      <c r="J60" s="36">
        <v>20</v>
      </c>
      <c r="K60" s="36">
        <v>40</v>
      </c>
      <c r="L60" s="36">
        <v>28</v>
      </c>
      <c r="M60" s="36">
        <v>50</v>
      </c>
      <c r="N60" s="36">
        <v>30</v>
      </c>
      <c r="O60" s="36">
        <v>54</v>
      </c>
      <c r="P60" s="36">
        <v>32</v>
      </c>
      <c r="Q60" s="36">
        <v>58</v>
      </c>
      <c r="R60" s="36">
        <v>33</v>
      </c>
      <c r="S60" s="36">
        <v>63</v>
      </c>
      <c r="T60" s="36">
        <v>35</v>
      </c>
      <c r="U60" s="36">
        <v>67</v>
      </c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x14ac:dyDescent="0.3">
      <c r="A61" s="24"/>
      <c r="B61" s="24"/>
      <c r="C61" s="24"/>
      <c r="D61" s="24"/>
      <c r="E61" s="24">
        <v>7</v>
      </c>
      <c r="F61" s="36">
        <v>9</v>
      </c>
      <c r="G61" s="36">
        <v>24</v>
      </c>
      <c r="H61" s="36">
        <v>15</v>
      </c>
      <c r="I61" s="36">
        <v>33</v>
      </c>
      <c r="J61" s="36">
        <v>22</v>
      </c>
      <c r="K61" s="36">
        <v>43</v>
      </c>
      <c r="L61" s="36">
        <v>30</v>
      </c>
      <c r="M61" s="36">
        <v>54</v>
      </c>
      <c r="N61" s="36">
        <v>39</v>
      </c>
      <c r="O61" s="36">
        <v>66</v>
      </c>
      <c r="P61" s="36">
        <v>41</v>
      </c>
      <c r="Q61" s="36">
        <v>71</v>
      </c>
      <c r="R61" s="36">
        <v>43</v>
      </c>
      <c r="S61" s="36">
        <v>76</v>
      </c>
      <c r="T61" s="36">
        <v>46</v>
      </c>
      <c r="U61" s="36">
        <v>80</v>
      </c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x14ac:dyDescent="0.3">
      <c r="A62" s="24"/>
      <c r="B62" s="24"/>
      <c r="C62" s="24"/>
      <c r="D62" s="24"/>
      <c r="E62" s="24">
        <v>8</v>
      </c>
      <c r="F62" s="36">
        <v>9</v>
      </c>
      <c r="G62" s="36">
        <v>27</v>
      </c>
      <c r="H62" s="36">
        <v>16</v>
      </c>
      <c r="I62" s="36">
        <v>36</v>
      </c>
      <c r="J62" s="36">
        <v>24</v>
      </c>
      <c r="K62" s="36">
        <v>46</v>
      </c>
      <c r="L62" s="36">
        <v>32</v>
      </c>
      <c r="M62" s="36">
        <v>58</v>
      </c>
      <c r="N62" s="36">
        <v>41</v>
      </c>
      <c r="O62" s="36">
        <v>71</v>
      </c>
      <c r="P62" s="36">
        <v>52</v>
      </c>
      <c r="Q62" s="36">
        <v>84</v>
      </c>
      <c r="R62" s="36">
        <v>54</v>
      </c>
      <c r="S62" s="36">
        <v>90</v>
      </c>
      <c r="T62" s="36">
        <v>57</v>
      </c>
      <c r="U62" s="36">
        <v>95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x14ac:dyDescent="0.3">
      <c r="A63" s="24"/>
      <c r="B63" s="24"/>
      <c r="C63" s="24"/>
      <c r="D63" s="24"/>
      <c r="E63" s="24">
        <v>9</v>
      </c>
      <c r="F63" s="36">
        <v>10</v>
      </c>
      <c r="G63" s="36">
        <v>29</v>
      </c>
      <c r="H63" s="36">
        <v>17</v>
      </c>
      <c r="I63" s="36">
        <v>39</v>
      </c>
      <c r="J63" s="36">
        <v>25</v>
      </c>
      <c r="K63" s="36">
        <v>50</v>
      </c>
      <c r="L63" s="36">
        <v>33</v>
      </c>
      <c r="M63" s="36">
        <v>63</v>
      </c>
      <c r="N63" s="36">
        <v>43</v>
      </c>
      <c r="O63" s="36">
        <v>76</v>
      </c>
      <c r="P63" s="36">
        <v>54</v>
      </c>
      <c r="Q63" s="36">
        <v>90</v>
      </c>
      <c r="R63" s="36">
        <v>66</v>
      </c>
      <c r="S63" s="36">
        <v>105</v>
      </c>
      <c r="T63" s="36">
        <v>69</v>
      </c>
      <c r="U63" s="36">
        <v>111</v>
      </c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x14ac:dyDescent="0.3">
      <c r="A64" s="24"/>
      <c r="B64" s="24"/>
      <c r="C64" s="24"/>
      <c r="D64" s="24"/>
      <c r="E64" s="24">
        <v>10</v>
      </c>
      <c r="F64" s="36">
        <v>11</v>
      </c>
      <c r="G64" s="36">
        <v>31</v>
      </c>
      <c r="H64" s="36">
        <v>18</v>
      </c>
      <c r="I64" s="36">
        <v>42</v>
      </c>
      <c r="J64" s="36">
        <v>26</v>
      </c>
      <c r="K64" s="36">
        <v>54</v>
      </c>
      <c r="L64" s="36">
        <v>35</v>
      </c>
      <c r="M64" s="36">
        <v>67</v>
      </c>
      <c r="N64" s="36">
        <v>46</v>
      </c>
      <c r="O64" s="36">
        <v>80</v>
      </c>
      <c r="P64" s="36">
        <v>57</v>
      </c>
      <c r="Q64" s="36">
        <v>95</v>
      </c>
      <c r="R64" s="36">
        <v>69</v>
      </c>
      <c r="S64" s="36">
        <v>111</v>
      </c>
      <c r="T64" s="36">
        <v>83</v>
      </c>
      <c r="U64" s="36">
        <v>127</v>
      </c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x14ac:dyDescent="0.3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x14ac:dyDescent="0.3">
      <c r="A66" s="38"/>
      <c r="B66" s="38"/>
      <c r="C66" s="38"/>
      <c r="D66" s="38"/>
      <c r="E66" s="38"/>
      <c r="F66" s="38">
        <f t="shared" ref="F66:U66" si="6">F55</f>
        <v>3</v>
      </c>
      <c r="G66" s="38">
        <f t="shared" si="6"/>
        <v>3</v>
      </c>
      <c r="H66" s="38">
        <f t="shared" si="6"/>
        <v>4</v>
      </c>
      <c r="I66" s="38">
        <f t="shared" si="6"/>
        <v>4</v>
      </c>
      <c r="J66" s="38">
        <f t="shared" si="6"/>
        <v>5</v>
      </c>
      <c r="K66" s="38">
        <f t="shared" si="6"/>
        <v>5</v>
      </c>
      <c r="L66" s="38">
        <f t="shared" si="6"/>
        <v>6</v>
      </c>
      <c r="M66" s="38">
        <f t="shared" si="6"/>
        <v>6</v>
      </c>
      <c r="N66" s="38">
        <f t="shared" si="6"/>
        <v>7</v>
      </c>
      <c r="O66" s="38">
        <f t="shared" si="6"/>
        <v>7</v>
      </c>
      <c r="P66" s="38">
        <f t="shared" si="6"/>
        <v>8</v>
      </c>
      <c r="Q66" s="38">
        <f t="shared" si="6"/>
        <v>8</v>
      </c>
      <c r="R66" s="38">
        <f t="shared" si="6"/>
        <v>9</v>
      </c>
      <c r="S66" s="38">
        <f t="shared" si="6"/>
        <v>9</v>
      </c>
      <c r="T66" s="38">
        <f t="shared" si="6"/>
        <v>10</v>
      </c>
      <c r="U66" s="38">
        <f t="shared" si="6"/>
        <v>10</v>
      </c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x14ac:dyDescent="0.3">
      <c r="A68" s="38"/>
      <c r="B68" s="38"/>
      <c r="C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x14ac:dyDescent="0.3">
      <c r="A69" s="38"/>
      <c r="B69" s="38"/>
      <c r="C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x14ac:dyDescent="0.3">
      <c r="A70" s="38"/>
      <c r="B70" s="38"/>
      <c r="C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x14ac:dyDescent="0.3">
      <c r="A71" s="38"/>
      <c r="B71" s="38"/>
      <c r="C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</sheetData>
  <mergeCells count="2">
    <mergeCell ref="I16:L16"/>
    <mergeCell ref="I28:N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4"/>
  <sheetViews>
    <sheetView zoomScale="130" zoomScaleNormal="130" workbookViewId="0"/>
  </sheetViews>
  <sheetFormatPr defaultColWidth="9.109375" defaultRowHeight="13.2" x14ac:dyDescent="0.25"/>
  <cols>
    <col min="1" max="1" width="25.5546875" style="40" customWidth="1"/>
    <col min="2" max="3" width="9.109375" style="40"/>
    <col min="4" max="4" width="3.33203125" style="40" customWidth="1"/>
    <col min="5" max="7" width="9.109375" style="40"/>
    <col min="8" max="8" width="3.33203125" style="40" customWidth="1"/>
    <col min="9" max="16384" width="9.109375" style="40"/>
  </cols>
  <sheetData>
    <row r="3" spans="2:13" x14ac:dyDescent="0.25">
      <c r="B3" s="39" t="s">
        <v>6</v>
      </c>
      <c r="C3" s="39" t="s">
        <v>7</v>
      </c>
      <c r="D3" s="39"/>
      <c r="E3" s="39" t="s">
        <v>8</v>
      </c>
      <c r="G3" s="39" t="s">
        <v>7</v>
      </c>
      <c r="I3" s="39" t="s">
        <v>8</v>
      </c>
      <c r="K3" s="39" t="s">
        <v>7</v>
      </c>
      <c r="M3" s="39" t="s">
        <v>8</v>
      </c>
    </row>
    <row r="4" spans="2:13" x14ac:dyDescent="0.25">
      <c r="B4" s="41"/>
      <c r="C4" s="41"/>
      <c r="D4" s="41"/>
      <c r="E4" s="41"/>
    </row>
    <row r="5" spans="2:13" x14ac:dyDescent="0.25">
      <c r="B5" s="39">
        <v>1</v>
      </c>
      <c r="C5" s="26">
        <v>3238</v>
      </c>
      <c r="E5" s="26">
        <v>3261</v>
      </c>
      <c r="G5" s="26">
        <v>10</v>
      </c>
      <c r="I5" s="26">
        <v>17</v>
      </c>
      <c r="K5" s="26">
        <v>0.23699999999999999</v>
      </c>
      <c r="M5" s="26">
        <v>0.34100000000000003</v>
      </c>
    </row>
    <row r="6" spans="2:13" x14ac:dyDescent="0.25">
      <c r="B6" s="39">
        <v>2</v>
      </c>
      <c r="C6" s="26">
        <v>3195</v>
      </c>
      <c r="E6" s="26">
        <v>3187</v>
      </c>
      <c r="G6" s="26">
        <v>15</v>
      </c>
      <c r="I6" s="26">
        <v>14</v>
      </c>
      <c r="K6" s="26">
        <v>0.23499999999999999</v>
      </c>
      <c r="M6" s="26">
        <v>0.48199999999999998</v>
      </c>
    </row>
    <row r="7" spans="2:13" x14ac:dyDescent="0.25">
      <c r="B7" s="39">
        <v>3</v>
      </c>
      <c r="C7" s="26">
        <v>3246</v>
      </c>
      <c r="E7" s="26">
        <v>3209</v>
      </c>
      <c r="G7" s="26">
        <v>7</v>
      </c>
      <c r="I7" s="26">
        <v>12</v>
      </c>
      <c r="K7" s="26">
        <v>0.42299999999999999</v>
      </c>
      <c r="M7" s="26">
        <v>0.46400000000000002</v>
      </c>
    </row>
    <row r="8" spans="2:13" x14ac:dyDescent="0.25">
      <c r="B8" s="39">
        <v>4</v>
      </c>
      <c r="C8" s="26">
        <v>3190</v>
      </c>
      <c r="E8" s="26">
        <v>3212</v>
      </c>
      <c r="G8" s="26">
        <v>6</v>
      </c>
      <c r="I8" s="26">
        <v>16</v>
      </c>
      <c r="K8" s="26">
        <v>0.39800000000000002</v>
      </c>
      <c r="M8" s="26">
        <v>0.25600000000000001</v>
      </c>
    </row>
    <row r="9" spans="2:13" x14ac:dyDescent="0.25">
      <c r="B9" s="39">
        <v>5</v>
      </c>
      <c r="C9" s="26">
        <v>3204</v>
      </c>
      <c r="E9" s="26">
        <v>3258</v>
      </c>
      <c r="G9" s="26">
        <v>13</v>
      </c>
      <c r="I9" s="26">
        <v>23</v>
      </c>
      <c r="K9" s="26">
        <v>0.24099999999999999</v>
      </c>
      <c r="M9" s="26">
        <v>0.90800000000000003</v>
      </c>
    </row>
    <row r="10" spans="2:13" x14ac:dyDescent="0.25">
      <c r="B10" s="39">
        <v>6</v>
      </c>
      <c r="C10" s="26">
        <v>3254</v>
      </c>
      <c r="E10" s="26">
        <v>3248</v>
      </c>
      <c r="G10" s="26">
        <v>11</v>
      </c>
      <c r="I10" s="26">
        <v>18</v>
      </c>
      <c r="K10" s="26">
        <v>0.23699999999999999</v>
      </c>
      <c r="M10" s="26">
        <v>0.28599999999999998</v>
      </c>
    </row>
    <row r="11" spans="2:13" x14ac:dyDescent="0.25">
      <c r="B11" s="39">
        <v>7</v>
      </c>
      <c r="C11" s="26">
        <v>3229</v>
      </c>
      <c r="E11" s="26">
        <v>3215</v>
      </c>
      <c r="G11" s="26">
        <v>12</v>
      </c>
      <c r="I11" s="26">
        <v>10</v>
      </c>
      <c r="K11" s="26">
        <v>0.34399999999999997</v>
      </c>
      <c r="M11" s="26">
        <v>0.51800000000000002</v>
      </c>
    </row>
    <row r="12" spans="2:13" x14ac:dyDescent="0.25">
      <c r="B12" s="39">
        <v>8</v>
      </c>
      <c r="C12" s="26">
        <v>3225</v>
      </c>
      <c r="E12" s="26">
        <v>3226</v>
      </c>
      <c r="G12" s="26">
        <v>9</v>
      </c>
      <c r="I12" s="26">
        <v>8</v>
      </c>
      <c r="K12" s="26">
        <v>0.44900000000000001</v>
      </c>
      <c r="M12" s="26">
        <v>0.32600000000000001</v>
      </c>
    </row>
    <row r="13" spans="2:13" x14ac:dyDescent="0.25">
      <c r="B13" s="39">
        <v>9</v>
      </c>
      <c r="C13" s="26">
        <v>3217</v>
      </c>
      <c r="E13" s="26">
        <v>3240</v>
      </c>
      <c r="G13" s="26">
        <v>17</v>
      </c>
      <c r="I13" s="26">
        <v>19</v>
      </c>
      <c r="K13" s="26">
        <v>0.74099999999999999</v>
      </c>
      <c r="M13" s="26"/>
    </row>
    <row r="14" spans="2:13" x14ac:dyDescent="0.25">
      <c r="B14" s="39">
        <v>10</v>
      </c>
      <c r="C14" s="26">
        <v>3241</v>
      </c>
      <c r="E14" s="26">
        <v>3234</v>
      </c>
      <c r="G14" s="26">
        <v>14</v>
      </c>
      <c r="I14" s="26">
        <v>22</v>
      </c>
      <c r="K14" s="26">
        <v>0.40500000000000003</v>
      </c>
      <c r="M1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Acolhimento</vt:lpstr>
      <vt:lpstr>Dados e resultados</vt:lpstr>
      <vt:lpstr>Exemplos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Assis</dc:creator>
  <cp:lastModifiedBy>Rui Assis</cp:lastModifiedBy>
  <dcterms:created xsi:type="dcterms:W3CDTF">2015-03-10T19:32:12Z</dcterms:created>
  <dcterms:modified xsi:type="dcterms:W3CDTF">2015-03-17T13:08:56Z</dcterms:modified>
</cp:coreProperties>
</file>