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32" windowWidth="11340" windowHeight="6288"/>
  </bookViews>
  <sheets>
    <sheet name="Acolhimento" sheetId="4" r:id="rId1"/>
    <sheet name="Dados e resultados" sheetId="1" r:id="rId2"/>
    <sheet name="Erros" sheetId="5" r:id="rId3"/>
  </sheets>
  <calcPr calcId="145621"/>
</workbook>
</file>

<file path=xl/calcChain.xml><?xml version="1.0" encoding="utf-8"?>
<calcChain xmlns="http://schemas.openxmlformats.org/spreadsheetml/2006/main">
  <c r="E5" i="1" l="1"/>
  <c r="F19" i="1" l="1"/>
  <c r="E35" i="1" l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34" i="1"/>
  <c r="E17" i="1" l="1"/>
  <c r="E15" i="1"/>
  <c r="E14" i="1"/>
  <c r="E8" i="1"/>
  <c r="E6" i="1"/>
  <c r="C63" i="1"/>
  <c r="F63" i="1"/>
  <c r="B10" i="1"/>
  <c r="F33" i="1" l="1"/>
  <c r="H63" i="1"/>
  <c r="F65" i="1"/>
  <c r="H65" i="1" s="1"/>
  <c r="F88" i="1"/>
  <c r="H88" i="1" s="1"/>
  <c r="F72" i="1"/>
  <c r="H72" i="1" s="1"/>
  <c r="F81" i="1"/>
  <c r="H81" i="1" s="1"/>
  <c r="F80" i="1"/>
  <c r="H80" i="1" s="1"/>
  <c r="F89" i="1"/>
  <c r="H89" i="1" s="1"/>
  <c r="F73" i="1"/>
  <c r="H73" i="1" s="1"/>
  <c r="F93" i="1"/>
  <c r="H93" i="1" s="1"/>
  <c r="F85" i="1"/>
  <c r="H85" i="1" s="1"/>
  <c r="F77" i="1"/>
  <c r="H77" i="1" s="1"/>
  <c r="F69" i="1"/>
  <c r="H69" i="1" s="1"/>
  <c r="F92" i="1"/>
  <c r="H92" i="1" s="1"/>
  <c r="F84" i="1"/>
  <c r="H84" i="1" s="1"/>
  <c r="F76" i="1"/>
  <c r="H76" i="1" s="1"/>
  <c r="F68" i="1"/>
  <c r="H68" i="1" s="1"/>
  <c r="F91" i="1"/>
  <c r="H91" i="1" s="1"/>
  <c r="F87" i="1"/>
  <c r="H87" i="1" s="1"/>
  <c r="F83" i="1"/>
  <c r="H83" i="1" s="1"/>
  <c r="F79" i="1"/>
  <c r="H79" i="1" s="1"/>
  <c r="F75" i="1"/>
  <c r="H75" i="1" s="1"/>
  <c r="F71" i="1"/>
  <c r="H71" i="1" s="1"/>
  <c r="F67" i="1"/>
  <c r="F90" i="1"/>
  <c r="H90" i="1" s="1"/>
  <c r="F86" i="1"/>
  <c r="H86" i="1" s="1"/>
  <c r="F82" i="1"/>
  <c r="H82" i="1" s="1"/>
  <c r="F78" i="1"/>
  <c r="H78" i="1" s="1"/>
  <c r="F74" i="1"/>
  <c r="H74" i="1" s="1"/>
  <c r="F70" i="1"/>
  <c r="H70" i="1" s="1"/>
  <c r="F66" i="1"/>
  <c r="C33" i="1"/>
  <c r="D33" i="1" s="1"/>
  <c r="D63" i="1"/>
  <c r="C34" i="1"/>
  <c r="C35" i="1"/>
  <c r="C36" i="1"/>
  <c r="C37" i="1"/>
  <c r="C39" i="1"/>
  <c r="C40" i="1"/>
  <c r="C59" i="1"/>
  <c r="C55" i="1"/>
  <c r="C51" i="1"/>
  <c r="C47" i="1"/>
  <c r="C43" i="1"/>
  <c r="C93" i="1"/>
  <c r="C91" i="1"/>
  <c r="C89" i="1"/>
  <c r="C87" i="1"/>
  <c r="C85" i="1"/>
  <c r="C83" i="1"/>
  <c r="C81" i="1"/>
  <c r="C79" i="1"/>
  <c r="C77" i="1"/>
  <c r="C75" i="1"/>
  <c r="C73" i="1"/>
  <c r="C71" i="1"/>
  <c r="C69" i="1"/>
  <c r="C67" i="1"/>
  <c r="C65" i="1"/>
  <c r="C62" i="1"/>
  <c r="C58" i="1"/>
  <c r="C54" i="1"/>
  <c r="C50" i="1"/>
  <c r="C46" i="1"/>
  <c r="C42" i="1"/>
  <c r="C64" i="1"/>
  <c r="C61" i="1"/>
  <c r="C57" i="1"/>
  <c r="C53" i="1"/>
  <c r="C49" i="1"/>
  <c r="C45" i="1"/>
  <c r="C41" i="1"/>
  <c r="C92" i="1"/>
  <c r="C90" i="1"/>
  <c r="C88" i="1"/>
  <c r="C86" i="1"/>
  <c r="C84" i="1"/>
  <c r="C82" i="1"/>
  <c r="C80" i="1"/>
  <c r="C78" i="1"/>
  <c r="C76" i="1"/>
  <c r="C74" i="1"/>
  <c r="C72" i="1"/>
  <c r="C70" i="1"/>
  <c r="C68" i="1"/>
  <c r="C66" i="1"/>
  <c r="C60" i="1"/>
  <c r="C56" i="1"/>
  <c r="C52" i="1"/>
  <c r="C48" i="1"/>
  <c r="C44" i="1"/>
  <c r="C38" i="1"/>
  <c r="F61" i="1"/>
  <c r="F59" i="1"/>
  <c r="F57" i="1"/>
  <c r="F55" i="1"/>
  <c r="H55" i="1" s="1"/>
  <c r="F53" i="1"/>
  <c r="H53" i="1" s="1"/>
  <c r="F51" i="1"/>
  <c r="H51" i="1" s="1"/>
  <c r="F49" i="1"/>
  <c r="H49" i="1" s="1"/>
  <c r="F47" i="1"/>
  <c r="H47" i="1" s="1"/>
  <c r="F45" i="1"/>
  <c r="H45" i="1" s="1"/>
  <c r="F43" i="1"/>
  <c r="H43" i="1" s="1"/>
  <c r="F41" i="1"/>
  <c r="H41" i="1" s="1"/>
  <c r="F39" i="1"/>
  <c r="H39" i="1" s="1"/>
  <c r="F34" i="1"/>
  <c r="H34" i="1" s="1"/>
  <c r="F64" i="1"/>
  <c r="H64" i="1" s="1"/>
  <c r="F62" i="1"/>
  <c r="F60" i="1"/>
  <c r="F58" i="1"/>
  <c r="F56" i="1"/>
  <c r="H56" i="1" s="1"/>
  <c r="F54" i="1"/>
  <c r="H54" i="1" s="1"/>
  <c r="F52" i="1"/>
  <c r="H52" i="1" s="1"/>
  <c r="F50" i="1"/>
  <c r="H50" i="1" s="1"/>
  <c r="F48" i="1"/>
  <c r="H48" i="1" s="1"/>
  <c r="F46" i="1"/>
  <c r="H46" i="1" s="1"/>
  <c r="F44" i="1"/>
  <c r="H44" i="1" s="1"/>
  <c r="F42" i="1"/>
  <c r="H42" i="1" s="1"/>
  <c r="F40" i="1"/>
  <c r="H40" i="1" s="1"/>
  <c r="F38" i="1"/>
  <c r="H38" i="1" s="1"/>
  <c r="F37" i="1"/>
  <c r="H37" i="1" s="1"/>
  <c r="F36" i="1"/>
  <c r="H36" i="1" s="1"/>
  <c r="F35" i="1"/>
  <c r="H35" i="1" s="1"/>
  <c r="F6" i="1"/>
  <c r="G90" i="1"/>
  <c r="G74" i="1"/>
  <c r="G63" i="1"/>
  <c r="G33" i="1"/>
  <c r="F15" i="1"/>
  <c r="F14" i="1"/>
  <c r="F5" i="1"/>
  <c r="G60" i="1" l="1"/>
  <c r="G62" i="1"/>
  <c r="G66" i="1"/>
  <c r="H66" i="1"/>
  <c r="G59" i="1"/>
  <c r="H60" i="1" s="1"/>
  <c r="H59" i="1"/>
  <c r="G67" i="1"/>
  <c r="H67" i="1"/>
  <c r="G37" i="1"/>
  <c r="G57" i="1"/>
  <c r="H57" i="1" s="1"/>
  <c r="G58" i="1"/>
  <c r="G61" i="1"/>
  <c r="H61" i="1" s="1"/>
  <c r="G73" i="1"/>
  <c r="G55" i="1"/>
  <c r="G48" i="1"/>
  <c r="G64" i="1"/>
  <c r="G36" i="1"/>
  <c r="G42" i="1"/>
  <c r="G50" i="1"/>
  <c r="G34" i="1"/>
  <c r="G45" i="1"/>
  <c r="G53" i="1"/>
  <c r="G44" i="1"/>
  <c r="G52" i="1"/>
  <c r="G39" i="1"/>
  <c r="G47" i="1"/>
  <c r="G38" i="1"/>
  <c r="G46" i="1"/>
  <c r="G54" i="1"/>
  <c r="G49" i="1"/>
  <c r="G35" i="1"/>
  <c r="G40" i="1"/>
  <c r="G56" i="1"/>
  <c r="G43" i="1"/>
  <c r="G51" i="1"/>
  <c r="G82" i="1"/>
  <c r="G77" i="1"/>
  <c r="G70" i="1"/>
  <c r="G86" i="1"/>
  <c r="G41" i="1"/>
  <c r="D44" i="1"/>
  <c r="D60" i="1"/>
  <c r="D72" i="1"/>
  <c r="D80" i="1"/>
  <c r="D88" i="1"/>
  <c r="D45" i="1"/>
  <c r="D61" i="1"/>
  <c r="D50" i="1"/>
  <c r="D65" i="1"/>
  <c r="D73" i="1"/>
  <c r="D81" i="1"/>
  <c r="D89" i="1"/>
  <c r="D47" i="1"/>
  <c r="D36" i="1"/>
  <c r="D48" i="1"/>
  <c r="D66" i="1"/>
  <c r="D74" i="1"/>
  <c r="D82" i="1"/>
  <c r="D90" i="1"/>
  <c r="D49" i="1"/>
  <c r="D64" i="1"/>
  <c r="D54" i="1"/>
  <c r="D67" i="1"/>
  <c r="D75" i="1"/>
  <c r="D83" i="1"/>
  <c r="D91" i="1"/>
  <c r="D51" i="1"/>
  <c r="D40" i="1"/>
  <c r="D35" i="1"/>
  <c r="D52" i="1"/>
  <c r="D68" i="1"/>
  <c r="D76" i="1"/>
  <c r="D84" i="1"/>
  <c r="D92" i="1"/>
  <c r="D53" i="1"/>
  <c r="D42" i="1"/>
  <c r="D58" i="1"/>
  <c r="D69" i="1"/>
  <c r="D77" i="1"/>
  <c r="D85" i="1"/>
  <c r="D93" i="1"/>
  <c r="D55" i="1"/>
  <c r="D39" i="1"/>
  <c r="D34" i="1"/>
  <c r="D38" i="1"/>
  <c r="D56" i="1"/>
  <c r="D70" i="1"/>
  <c r="D78" i="1"/>
  <c r="D86" i="1"/>
  <c r="D41" i="1"/>
  <c r="D57" i="1"/>
  <c r="D46" i="1"/>
  <c r="D62" i="1"/>
  <c r="D71" i="1"/>
  <c r="D79" i="1"/>
  <c r="D87" i="1"/>
  <c r="D43" i="1"/>
  <c r="D59" i="1"/>
  <c r="D37" i="1"/>
  <c r="G93" i="1"/>
  <c r="G65" i="1"/>
  <c r="G78" i="1"/>
  <c r="F8" i="1"/>
  <c r="G69" i="1"/>
  <c r="G79" i="1"/>
  <c r="G83" i="1"/>
  <c r="G68" i="1"/>
  <c r="G84" i="1"/>
  <c r="G89" i="1"/>
  <c r="G85" i="1"/>
  <c r="G81" i="1"/>
  <c r="G71" i="1"/>
  <c r="G87" i="1"/>
  <c r="G72" i="1"/>
  <c r="G88" i="1"/>
  <c r="G80" i="1"/>
  <c r="G75" i="1"/>
  <c r="G91" i="1"/>
  <c r="G76" i="1"/>
  <c r="G92" i="1"/>
  <c r="F17" i="1"/>
  <c r="H62" i="1" l="1"/>
  <c r="H58" i="1"/>
</calcChain>
</file>

<file path=xl/comments1.xml><?xml version="1.0" encoding="utf-8"?>
<comments xmlns="http://schemas.openxmlformats.org/spreadsheetml/2006/main">
  <authors>
    <author>Rui Assis</author>
  </authors>
  <commentList>
    <comment ref="F3" authorId="0">
      <text>
        <r>
          <rPr>
            <b/>
            <sz val="9"/>
            <color indexed="81"/>
            <rFont val="Tahoma"/>
            <family val="2"/>
          </rPr>
          <t>Rui Assis:</t>
        </r>
        <r>
          <rPr>
            <sz val="9"/>
            <color indexed="81"/>
            <rFont val="Tahoma"/>
            <family val="2"/>
          </rPr>
          <t xml:space="preserve">
Risco de rejeitar estando bom (risco do fornecedor)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Rui Assis:</t>
        </r>
        <r>
          <rPr>
            <sz val="9"/>
            <color indexed="81"/>
            <rFont val="Tahoma"/>
            <family val="2"/>
          </rPr>
          <t xml:space="preserve">
Risco de aceitar estando mau (risco do cliente) 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Rui Assis:</t>
        </r>
        <r>
          <rPr>
            <sz val="9"/>
            <color indexed="81"/>
            <rFont val="Tahoma"/>
            <family val="2"/>
          </rPr>
          <t xml:space="preserve">
do processo sob controlo
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Rui Assis:</t>
        </r>
        <r>
          <rPr>
            <sz val="9"/>
            <color indexed="81"/>
            <rFont val="Tahoma"/>
            <family val="2"/>
          </rPr>
          <t xml:space="preserve">
Limite Superior de Aceitação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Rui Assis:</t>
        </r>
        <r>
          <rPr>
            <sz val="9"/>
            <color indexed="81"/>
            <rFont val="Tahoma"/>
            <family val="2"/>
          </rPr>
          <t xml:space="preserve">
Limite Inferior de Aceitação</t>
        </r>
      </text>
    </comment>
  </commentList>
</comments>
</file>

<file path=xl/sharedStrings.xml><?xml version="1.0" encoding="utf-8"?>
<sst xmlns="http://schemas.openxmlformats.org/spreadsheetml/2006/main" count="33" uniqueCount="32">
  <si>
    <t>Rui Assis</t>
  </si>
  <si>
    <t>Processo centrado em =</t>
  </si>
  <si>
    <t>Erro tipo I</t>
  </si>
  <si>
    <t>Decisão correcta</t>
  </si>
  <si>
    <t>Erro tipo II</t>
  </si>
  <si>
    <r>
      <t>Rejeitar H</t>
    </r>
    <r>
      <rPr>
        <b/>
        <vertAlign val="subscript"/>
        <sz val="10"/>
        <rFont val="Arial"/>
        <family val="2"/>
      </rPr>
      <t>0</t>
    </r>
  </si>
  <si>
    <r>
      <t>Aceitar H</t>
    </r>
    <r>
      <rPr>
        <b/>
        <vertAlign val="subscript"/>
        <sz val="10"/>
        <rFont val="Arial"/>
        <family val="2"/>
      </rPr>
      <t>0</t>
    </r>
  </si>
  <si>
    <r>
      <t>(</t>
    </r>
    <r>
      <rPr>
        <b/>
        <sz val="10"/>
        <color indexed="10"/>
        <rFont val="Symbol"/>
        <family val="1"/>
        <charset val="2"/>
      </rPr>
      <t>a</t>
    </r>
    <r>
      <rPr>
        <b/>
        <sz val="10"/>
        <color indexed="10"/>
        <rFont val="Arial"/>
        <family val="2"/>
      </rPr>
      <t>)</t>
    </r>
  </si>
  <si>
    <r>
      <t>(1-</t>
    </r>
    <r>
      <rPr>
        <b/>
        <sz val="10"/>
        <color indexed="10"/>
        <rFont val="Symbol"/>
        <family val="1"/>
        <charset val="2"/>
      </rPr>
      <t>b</t>
    </r>
    <r>
      <rPr>
        <b/>
        <sz val="10"/>
        <color indexed="10"/>
        <rFont val="Arial"/>
        <family val="2"/>
      </rPr>
      <t>)</t>
    </r>
  </si>
  <si>
    <r>
      <t>(1-</t>
    </r>
    <r>
      <rPr>
        <b/>
        <sz val="10"/>
        <color indexed="10"/>
        <rFont val="Symbol"/>
        <family val="1"/>
        <charset val="2"/>
      </rPr>
      <t>a</t>
    </r>
    <r>
      <rPr>
        <b/>
        <sz val="10"/>
        <color indexed="10"/>
        <rFont val="Arial"/>
        <family val="2"/>
      </rPr>
      <t>)</t>
    </r>
  </si>
  <si>
    <r>
      <t>(</t>
    </r>
    <r>
      <rPr>
        <b/>
        <sz val="10"/>
        <color indexed="10"/>
        <rFont val="Symbol"/>
        <family val="1"/>
        <charset val="2"/>
      </rPr>
      <t>b</t>
    </r>
    <r>
      <rPr>
        <b/>
        <sz val="10"/>
        <color indexed="10"/>
        <rFont val="Arial"/>
        <family val="2"/>
      </rPr>
      <t>)</t>
    </r>
  </si>
  <si>
    <r>
      <t>H</t>
    </r>
    <r>
      <rPr>
        <b/>
        <vertAlign val="subscript"/>
        <sz val="10"/>
        <rFont val="Arial"/>
        <family val="2"/>
      </rPr>
      <t>0</t>
    </r>
    <r>
      <rPr>
        <b/>
        <sz val="10"/>
        <rFont val="Arial"/>
        <family val="2"/>
      </rPr>
      <t xml:space="preserve"> verdadeira</t>
    </r>
  </si>
  <si>
    <r>
      <t>H</t>
    </r>
    <r>
      <rPr>
        <b/>
        <vertAlign val="subscript"/>
        <sz val="10"/>
        <rFont val="Arial"/>
        <family val="2"/>
      </rPr>
      <t>0</t>
    </r>
    <r>
      <rPr>
        <b/>
        <sz val="10"/>
        <rFont val="Arial"/>
        <family val="2"/>
      </rPr>
      <t xml:space="preserve"> falsa</t>
    </r>
  </si>
  <si>
    <r>
      <t>H</t>
    </r>
    <r>
      <rPr>
        <b/>
        <vertAlign val="subscript"/>
        <sz val="10"/>
        <rFont val="Arial"/>
        <family val="2"/>
      </rPr>
      <t>0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>A qualidade é boa</t>
    </r>
  </si>
  <si>
    <r>
      <t>H</t>
    </r>
    <r>
      <rPr>
        <b/>
        <vertAlign val="subscript"/>
        <sz val="10"/>
        <rFont val="Arial"/>
        <family val="2"/>
      </rPr>
      <t>a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>A qualidade não é boa</t>
    </r>
  </si>
  <si>
    <t>Erro I</t>
  </si>
  <si>
    <t>Erro II</t>
  </si>
  <si>
    <r>
      <t xml:space="preserve">Risco </t>
    </r>
    <r>
      <rPr>
        <b/>
        <i/>
        <sz val="14"/>
        <color indexed="12"/>
        <rFont val="Symbol"/>
        <family val="1"/>
        <charset val="2"/>
      </rPr>
      <t>a</t>
    </r>
    <r>
      <rPr>
        <b/>
        <sz val="14"/>
        <color indexed="12"/>
        <rFont val="Times New Roman"/>
        <family val="1"/>
      </rPr>
      <t xml:space="preserve"> e risco </t>
    </r>
    <r>
      <rPr>
        <b/>
        <i/>
        <sz val="14"/>
        <color indexed="12"/>
        <rFont val="Symbol"/>
        <family val="1"/>
        <charset val="2"/>
      </rPr>
      <t>b</t>
    </r>
    <r>
      <rPr>
        <b/>
        <sz val="14"/>
        <color indexed="12"/>
        <rFont val="Symbol"/>
        <family val="1"/>
        <charset val="2"/>
      </rPr>
      <t xml:space="preserve"> </t>
    </r>
    <r>
      <rPr>
        <b/>
        <sz val="14"/>
        <color indexed="12"/>
        <rFont val="Times New Roman"/>
        <family val="1"/>
      </rPr>
      <t>em processos de controlo</t>
    </r>
  </si>
  <si>
    <t>http://www.rassis.com</t>
  </si>
  <si>
    <t xml:space="preserve">Células a azul para dados, verde claro para cálculos intermédios e amarelo para resultados </t>
  </si>
  <si>
    <t>Estatística Aplicada</t>
  </si>
  <si>
    <t>rassis@rassis.com</t>
  </si>
  <si>
    <t>LSA =</t>
  </si>
  <si>
    <t>LIA =</t>
  </si>
  <si>
    <t>Especificação</t>
  </si>
  <si>
    <r>
      <t>Risco (</t>
    </r>
    <r>
      <rPr>
        <b/>
        <sz val="9"/>
        <rFont val="Symbol"/>
        <family val="1"/>
        <charset val="2"/>
      </rPr>
      <t>a</t>
    </r>
    <r>
      <rPr>
        <b/>
        <sz val="9"/>
        <rFont val="Arial"/>
        <family val="2"/>
      </rPr>
      <t>) ou Tipo I</t>
    </r>
  </si>
  <si>
    <r>
      <t>Risco (</t>
    </r>
    <r>
      <rPr>
        <b/>
        <sz val="9"/>
        <rFont val="Symbol"/>
        <family val="1"/>
        <charset val="2"/>
      </rPr>
      <t>b</t>
    </r>
    <r>
      <rPr>
        <b/>
        <sz val="9"/>
        <rFont val="Arial"/>
        <family val="2"/>
      </rPr>
      <t>) ou Tipo II</t>
    </r>
  </si>
  <si>
    <r>
      <t xml:space="preserve">Potência do teste (1 - </t>
    </r>
    <r>
      <rPr>
        <sz val="10"/>
        <rFont val="Symbol"/>
        <family val="1"/>
        <charset val="2"/>
      </rPr>
      <t>b</t>
    </r>
    <r>
      <rPr>
        <sz val="11"/>
        <rFont val="Arial"/>
        <family val="2"/>
      </rPr>
      <t xml:space="preserve">) </t>
    </r>
    <r>
      <rPr>
        <sz val="10"/>
        <rFont val="Arial"/>
        <family val="2"/>
      </rPr>
      <t>=</t>
    </r>
  </si>
  <si>
    <r>
      <t>Média da população (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>) =</t>
    </r>
  </si>
  <si>
    <r>
      <t>Desvio Padrão da população (</t>
    </r>
    <r>
      <rPr>
        <sz val="10"/>
        <rFont val="Symbol"/>
        <family val="1"/>
        <charset val="2"/>
      </rPr>
      <t>s</t>
    </r>
    <r>
      <rPr>
        <sz val="10"/>
        <rFont val="Arial"/>
        <family val="2"/>
      </rPr>
      <t>) =</t>
    </r>
  </si>
  <si>
    <r>
      <t>Dimensão de cada amostra (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) =</t>
    </r>
  </si>
  <si>
    <r>
      <t>Desvio Padrão das médias das amostras (</t>
    </r>
    <r>
      <rPr>
        <i/>
        <sz val="10"/>
        <rFont val="Arial"/>
        <family val="2"/>
      </rPr>
      <t>s</t>
    </r>
    <r>
      <rPr>
        <sz val="10"/>
        <rFont val="Arial"/>
        <family val="2"/>
      </rPr>
      <t>)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</si>
</sst>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i/>
      <sz val="20"/>
      <color indexed="10"/>
      <name val="Times New Roman"/>
      <family val="1"/>
    </font>
    <font>
      <b/>
      <sz val="12"/>
      <color indexed="9"/>
      <name val="Times New Roman"/>
      <family val="1"/>
    </font>
    <font>
      <sz val="10"/>
      <color indexed="10"/>
      <name val="Arial"/>
      <family val="2"/>
    </font>
    <font>
      <sz val="12"/>
      <color indexed="9"/>
      <name val="Times New Roman"/>
      <family val="1"/>
    </font>
    <font>
      <b/>
      <sz val="12"/>
      <name val="Arial"/>
      <family val="2"/>
    </font>
    <font>
      <b/>
      <sz val="14"/>
      <color indexed="12"/>
      <name val="Times New Roman"/>
      <family val="1"/>
    </font>
    <font>
      <sz val="10"/>
      <color indexed="40"/>
      <name val="Arial"/>
      <family val="2"/>
    </font>
    <font>
      <b/>
      <sz val="14"/>
      <color indexed="12"/>
      <name val="Symbol"/>
      <family val="1"/>
      <charset val="2"/>
    </font>
    <font>
      <b/>
      <i/>
      <sz val="14"/>
      <color indexed="12"/>
      <name val="Symbol"/>
      <family val="1"/>
      <charset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Symbol"/>
      <family val="1"/>
      <charset val="2"/>
    </font>
    <font>
      <sz val="10"/>
      <name val="Symbol"/>
      <family val="1"/>
      <charset val="2"/>
    </font>
    <font>
      <b/>
      <u/>
      <sz val="10"/>
      <color indexed="10"/>
      <name val="Arial"/>
      <family val="2"/>
    </font>
    <font>
      <u/>
      <sz val="10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b/>
      <sz val="9"/>
      <name val="Symbol"/>
      <family val="1"/>
      <charset val="2"/>
    </font>
    <font>
      <sz val="11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2" borderId="0" xfId="0" applyFill="1" applyAlignment="1" applyProtection="1">
      <alignment horizontal="right"/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/>
    </xf>
    <xf numFmtId="0" fontId="3" fillId="2" borderId="0" xfId="0" applyFont="1" applyFill="1" applyProtection="1"/>
    <xf numFmtId="0" fontId="3" fillId="4" borderId="0" xfId="0" applyFont="1" applyFill="1" applyProtection="1"/>
    <xf numFmtId="0" fontId="4" fillId="4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6" fillId="2" borderId="0" xfId="0" applyFont="1" applyFill="1" applyProtection="1"/>
    <xf numFmtId="0" fontId="8" fillId="2" borderId="0" xfId="0" applyFont="1" applyFill="1" applyAlignment="1" applyProtection="1">
      <alignment horizontal="center"/>
    </xf>
    <xf numFmtId="0" fontId="9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10" fillId="0" borderId="0" xfId="0" applyFont="1"/>
    <xf numFmtId="0" fontId="13" fillId="2" borderId="0" xfId="0" applyFont="1" applyFill="1" applyAlignment="1" applyProtection="1">
      <alignment horizontal="center"/>
      <protection hidden="1"/>
    </xf>
    <xf numFmtId="0" fontId="13" fillId="2" borderId="0" xfId="0" applyFont="1" applyFill="1" applyAlignment="1" applyProtection="1">
      <alignment horizontal="right"/>
      <protection hidden="1"/>
    </xf>
    <xf numFmtId="0" fontId="15" fillId="5" borderId="1" xfId="0" applyFont="1" applyFill="1" applyBorder="1" applyAlignment="1" applyProtection="1">
      <alignment horizontal="center"/>
      <protection hidden="1"/>
    </xf>
    <xf numFmtId="0" fontId="15" fillId="5" borderId="2" xfId="0" applyFont="1" applyFill="1" applyBorder="1" applyAlignment="1" applyProtection="1">
      <alignment horizontal="center"/>
      <protection hidden="1"/>
    </xf>
    <xf numFmtId="0" fontId="13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3" fillId="0" borderId="0" xfId="0" applyFont="1"/>
    <xf numFmtId="0" fontId="3" fillId="2" borderId="0" xfId="0" applyFont="1" applyFill="1" applyProtection="1">
      <protection hidden="1"/>
    </xf>
    <xf numFmtId="9" fontId="3" fillId="2" borderId="0" xfId="0" applyNumberFormat="1" applyFont="1" applyFill="1" applyProtection="1">
      <protection hidden="1"/>
    </xf>
    <xf numFmtId="10" fontId="3" fillId="2" borderId="0" xfId="0" applyNumberFormat="1" applyFont="1" applyFill="1" applyAlignment="1" applyProtection="1">
      <alignment horizontal="right"/>
      <protection hidden="1"/>
    </xf>
    <xf numFmtId="0" fontId="15" fillId="5" borderId="3" xfId="0" applyFont="1" applyFill="1" applyBorder="1" applyAlignment="1" applyProtection="1">
      <alignment horizontal="center"/>
      <protection hidden="1"/>
    </xf>
    <xf numFmtId="0" fontId="18" fillId="2" borderId="0" xfId="1" applyFont="1" applyFill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/>
      <protection hidden="1"/>
    </xf>
    <xf numFmtId="0" fontId="1" fillId="6" borderId="0" xfId="0" applyNumberFormat="1" applyFont="1" applyFill="1" applyAlignment="1" applyProtection="1">
      <alignment horizontal="center"/>
      <protection locked="0"/>
    </xf>
    <xf numFmtId="0" fontId="6" fillId="7" borderId="0" xfId="0" applyNumberFormat="1" applyFont="1" applyFill="1" applyBorder="1" applyAlignment="1" applyProtection="1">
      <alignment horizontal="center"/>
    </xf>
    <xf numFmtId="15" fontId="7" fillId="2" borderId="0" xfId="0" applyNumberFormat="1" applyFont="1" applyFill="1" applyAlignment="1" applyProtection="1">
      <alignment horizontal="center"/>
    </xf>
    <xf numFmtId="0" fontId="22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wrapText="1"/>
      <protection hidden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Erro tipo I (</a:t>
            </a:r>
            <a:r>
              <a:rPr lang="en-US">
                <a:sym typeface="Symbol"/>
              </a:rPr>
              <a:t>)</a:t>
            </a:r>
            <a:endParaRPr lang="en-US"/>
          </a:p>
        </c:rich>
      </c:tx>
      <c:layout>
        <c:manualLayout>
          <c:xMode val="edge"/>
          <c:yMode val="edge"/>
          <c:x val="0.41254806700636232"/>
          <c:y val="1.77492630096041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444444444444445"/>
          <c:y val="0.13657823146459641"/>
          <c:w val="0.70679012345679015"/>
          <c:h val="0.62637602706176976"/>
        </c:manualLayout>
      </c:layout>
      <c:barChart>
        <c:barDir val="col"/>
        <c:grouping val="clustered"/>
        <c:varyColors val="0"/>
        <c:ser>
          <c:idx val="1"/>
          <c:order val="0"/>
          <c:tx>
            <c:v>Erro tipo I</c:v>
          </c:tx>
          <c:spPr>
            <a:solidFill>
              <a:srgbClr val="3366FF"/>
            </a:solidFill>
            <a:ln w="12700">
              <a:solidFill>
                <a:srgbClr val="3366FF"/>
              </a:solidFill>
              <a:prstDash val="solid"/>
            </a:ln>
          </c:spPr>
          <c:invertIfNegative val="0"/>
          <c:cat>
            <c:numRef>
              <c:f>'Dados e resultados'!$C$33:$C$93</c:f>
              <c:numCache>
                <c:formatCode>General</c:formatCode>
                <c:ptCount val="61"/>
                <c:pt idx="0">
                  <c:v>35</c:v>
                </c:pt>
                <c:pt idx="1">
                  <c:v>35.5</c:v>
                </c:pt>
                <c:pt idx="2">
                  <c:v>36</c:v>
                </c:pt>
                <c:pt idx="3">
                  <c:v>36.5</c:v>
                </c:pt>
                <c:pt idx="4">
                  <c:v>37</c:v>
                </c:pt>
                <c:pt idx="5">
                  <c:v>37.5</c:v>
                </c:pt>
                <c:pt idx="6">
                  <c:v>38</c:v>
                </c:pt>
                <c:pt idx="7">
                  <c:v>38.5</c:v>
                </c:pt>
                <c:pt idx="8">
                  <c:v>39</c:v>
                </c:pt>
                <c:pt idx="9">
                  <c:v>39.5</c:v>
                </c:pt>
                <c:pt idx="10">
                  <c:v>40</c:v>
                </c:pt>
                <c:pt idx="11">
                  <c:v>40.5</c:v>
                </c:pt>
                <c:pt idx="12">
                  <c:v>41</c:v>
                </c:pt>
                <c:pt idx="13">
                  <c:v>41.5</c:v>
                </c:pt>
                <c:pt idx="14">
                  <c:v>42</c:v>
                </c:pt>
                <c:pt idx="15">
                  <c:v>42.5</c:v>
                </c:pt>
                <c:pt idx="16">
                  <c:v>43</c:v>
                </c:pt>
                <c:pt idx="17">
                  <c:v>43.5</c:v>
                </c:pt>
                <c:pt idx="18">
                  <c:v>44</c:v>
                </c:pt>
                <c:pt idx="19">
                  <c:v>44.5</c:v>
                </c:pt>
                <c:pt idx="20">
                  <c:v>45</c:v>
                </c:pt>
                <c:pt idx="21">
                  <c:v>45.5</c:v>
                </c:pt>
                <c:pt idx="22">
                  <c:v>46</c:v>
                </c:pt>
                <c:pt idx="23">
                  <c:v>46.5</c:v>
                </c:pt>
                <c:pt idx="24">
                  <c:v>47</c:v>
                </c:pt>
                <c:pt idx="25">
                  <c:v>47.5</c:v>
                </c:pt>
                <c:pt idx="26">
                  <c:v>48</c:v>
                </c:pt>
                <c:pt idx="27">
                  <c:v>48.5</c:v>
                </c:pt>
                <c:pt idx="28">
                  <c:v>49</c:v>
                </c:pt>
                <c:pt idx="29">
                  <c:v>49.5</c:v>
                </c:pt>
                <c:pt idx="30">
                  <c:v>50</c:v>
                </c:pt>
                <c:pt idx="31">
                  <c:v>50.5</c:v>
                </c:pt>
                <c:pt idx="32">
                  <c:v>51</c:v>
                </c:pt>
                <c:pt idx="33">
                  <c:v>51.5</c:v>
                </c:pt>
                <c:pt idx="34">
                  <c:v>52</c:v>
                </c:pt>
                <c:pt idx="35">
                  <c:v>52.5</c:v>
                </c:pt>
                <c:pt idx="36">
                  <c:v>53</c:v>
                </c:pt>
                <c:pt idx="37">
                  <c:v>53.5</c:v>
                </c:pt>
                <c:pt idx="38">
                  <c:v>54</c:v>
                </c:pt>
                <c:pt idx="39">
                  <c:v>54.500000000000007</c:v>
                </c:pt>
                <c:pt idx="40">
                  <c:v>55.000000000000007</c:v>
                </c:pt>
                <c:pt idx="41">
                  <c:v>55.500000000000007</c:v>
                </c:pt>
                <c:pt idx="42">
                  <c:v>56.000000000000007</c:v>
                </c:pt>
                <c:pt idx="43">
                  <c:v>56.499999999999993</c:v>
                </c:pt>
                <c:pt idx="44">
                  <c:v>56.999999999999993</c:v>
                </c:pt>
                <c:pt idx="45">
                  <c:v>57.499999999999993</c:v>
                </c:pt>
                <c:pt idx="46">
                  <c:v>57.999999999999993</c:v>
                </c:pt>
                <c:pt idx="47">
                  <c:v>58.5</c:v>
                </c:pt>
                <c:pt idx="48">
                  <c:v>59</c:v>
                </c:pt>
                <c:pt idx="49">
                  <c:v>59.5</c:v>
                </c:pt>
                <c:pt idx="50">
                  <c:v>60</c:v>
                </c:pt>
                <c:pt idx="51">
                  <c:v>60.5</c:v>
                </c:pt>
                <c:pt idx="52">
                  <c:v>61</c:v>
                </c:pt>
                <c:pt idx="53">
                  <c:v>61.5</c:v>
                </c:pt>
                <c:pt idx="54">
                  <c:v>62</c:v>
                </c:pt>
                <c:pt idx="55">
                  <c:v>62.5</c:v>
                </c:pt>
                <c:pt idx="56">
                  <c:v>63</c:v>
                </c:pt>
                <c:pt idx="57">
                  <c:v>63.5</c:v>
                </c:pt>
                <c:pt idx="58">
                  <c:v>64</c:v>
                </c:pt>
                <c:pt idx="59">
                  <c:v>64.5</c:v>
                </c:pt>
                <c:pt idx="60">
                  <c:v>65</c:v>
                </c:pt>
              </c:numCache>
            </c:numRef>
          </c:cat>
          <c:val>
            <c:numRef>
              <c:f>'Dados e resultados'!$E$33:$E$93</c:f>
              <c:numCache>
                <c:formatCode>General</c:formatCode>
                <c:ptCount val="61"/>
                <c:pt idx="1">
                  <c:v>1.9402849509920294E-75</c:v>
                </c:pt>
                <c:pt idx="2">
                  <c:v>1.7946038021190107E-70</c:v>
                </c:pt>
                <c:pt idx="3">
                  <c:v>1.1140304360255699E-65</c:v>
                </c:pt>
                <c:pt idx="4">
                  <c:v>4.641846905338037E-61</c:v>
                </c:pt>
                <c:pt idx="5">
                  <c:v>1.2983571000869171E-56</c:v>
                </c:pt>
                <c:pt idx="6">
                  <c:v>2.4381277381623635E-52</c:v>
                </c:pt>
                <c:pt idx="7">
                  <c:v>3.0742053589826945E-48</c:v>
                </c:pt>
                <c:pt idx="8">
                  <c:v>2.6030664161684735E-44</c:v>
                </c:pt>
                <c:pt idx="9">
                  <c:v>1.4804136223336624E-40</c:v>
                </c:pt>
                <c:pt idx="10">
                  <c:v>5.6559382772566933E-37</c:v>
                </c:pt>
                <c:pt idx="11">
                  <c:v>1.4519059286081423E-33</c:v>
                </c:pt>
                <c:pt idx="12">
                  <c:v>2.5048668851265481E-30</c:v>
                </c:pt>
                <c:pt idx="13">
                  <c:v>2.9050705214357534E-27</c:v>
                </c:pt>
                <c:pt idx="14">
                  <c:v>2.2656005142551549E-24</c:v>
                </c:pt>
                <c:pt idx="15">
                  <c:v>1.1885315741070453E-21</c:v>
                </c:pt>
                <c:pt idx="16">
                  <c:v>4.1957003567745622E-19</c:v>
                </c:pt>
                <c:pt idx="17">
                  <c:v>9.9713022833420821E-17</c:v>
                </c:pt>
                <c:pt idx="18">
                  <c:v>1.5961145876392433E-14</c:v>
                </c:pt>
                <c:pt idx="19">
                  <c:v>1.7217796934810425E-12</c:v>
                </c:pt>
                <c:pt idx="20">
                  <c:v>1.2524358850040165E-10</c:v>
                </c:pt>
                <c:pt idx="21">
                  <c:v>6.1473423193339848E-9</c:v>
                </c:pt>
                <c:pt idx="22">
                  <c:v>2.0374537505229249E-7</c:v>
                </c:pt>
                <c:pt idx="23">
                  <c:v>4.5634402238179637E-6</c:v>
                </c:pt>
                <c:pt idx="24">
                  <c:v>6.9127695244607793E-5</c:v>
                </c:pt>
                <c:pt idx="25">
                  <c:v>7.0879997383404701E-4</c:v>
                </c:pt>
                <c:pt idx="26">
                  <c:v>4.9233170639995504E-3</c:v>
                </c:pt>
                <c:pt idx="27">
                  <c:v>2.3183767368797768E-2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2.3183767368797681E-2</c:v>
                </c:pt>
                <c:pt idx="35">
                  <c:v>4.9233170639996215E-3</c:v>
                </c:pt>
                <c:pt idx="36">
                  <c:v>7.0879997383399562E-4</c:v>
                </c:pt>
                <c:pt idx="37">
                  <c:v>6.9127695244586285E-5</c:v>
                </c:pt>
                <c:pt idx="38">
                  <c:v>4.5634402238148297E-6</c:v>
                </c:pt>
                <c:pt idx="39">
                  <c:v>2.0374537512690694E-7</c:v>
                </c:pt>
                <c:pt idx="40">
                  <c:v>6.1473423018654216E-9</c:v>
                </c:pt>
                <c:pt idx="41">
                  <c:v>1.2524359327414913E-10</c:v>
                </c:pt>
                <c:pt idx="42">
                  <c:v>1.7217338665886928E-12</c:v>
                </c:pt>
                <c:pt idx="43">
                  <c:v>1.5987211554602254E-14</c:v>
                </c:pt>
                <c:pt idx="44">
                  <c:v>1.1102230246251565E-16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77536"/>
        <c:axId val="161779712"/>
      </c:barChart>
      <c:catAx>
        <c:axId val="16177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Valores de X</a:t>
                </a:r>
              </a:p>
            </c:rich>
          </c:tx>
          <c:layout>
            <c:manualLayout>
              <c:xMode val="edge"/>
              <c:yMode val="edge"/>
              <c:x val="0.4537035674279033"/>
              <c:y val="0.875984372921126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6177971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1779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.0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61777536"/>
        <c:crosses val="autoZero"/>
        <c:crossBetween val="between"/>
      </c:valAx>
      <c:spPr>
        <a:solidFill>
          <a:srgbClr val="99CC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99CC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/>
              <a:t>Erro tipo II (</a:t>
            </a:r>
            <a:r>
              <a:rPr lang="pt-PT">
                <a:sym typeface="Symbol"/>
              </a:rPr>
              <a:t>)</a:t>
            </a:r>
            <a:endParaRPr lang="pt-PT"/>
          </a:p>
        </c:rich>
      </c:tx>
      <c:layout>
        <c:manualLayout>
          <c:xMode val="edge"/>
          <c:yMode val="edge"/>
          <c:x val="0.41254806700636232"/>
          <c:y val="1.77492630096041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444444444444445"/>
          <c:y val="0.13657823146459641"/>
          <c:w val="0.70679012345679015"/>
          <c:h val="0.62637602706176976"/>
        </c:manualLayout>
      </c:layout>
      <c:barChart>
        <c:barDir val="col"/>
        <c:grouping val="clustered"/>
        <c:varyColors val="0"/>
        <c:ser>
          <c:idx val="1"/>
          <c:order val="0"/>
          <c:tx>
            <c:v>Erro tipo II</c:v>
          </c:tx>
          <c:spPr>
            <a:solidFill>
              <a:srgbClr val="C00000"/>
            </a:solidFill>
            <a:ln w="12700">
              <a:solidFill>
                <a:srgbClr val="3366FF"/>
              </a:solidFill>
              <a:prstDash val="solid"/>
            </a:ln>
          </c:spPr>
          <c:invertIfNegative val="0"/>
          <c:cat>
            <c:numRef>
              <c:f>'Dados e resultados'!$F$33:$F$93</c:f>
              <c:numCache>
                <c:formatCode>General</c:formatCode>
                <c:ptCount val="61"/>
                <c:pt idx="0">
                  <c:v>36.4</c:v>
                </c:pt>
                <c:pt idx="1">
                  <c:v>36.92</c:v>
                </c:pt>
                <c:pt idx="2">
                  <c:v>37.44</c:v>
                </c:pt>
                <c:pt idx="3">
                  <c:v>37.96</c:v>
                </c:pt>
                <c:pt idx="4">
                  <c:v>38.479999999999997</c:v>
                </c:pt>
                <c:pt idx="5">
                  <c:v>39</c:v>
                </c:pt>
                <c:pt idx="6">
                  <c:v>39.520000000000003</c:v>
                </c:pt>
                <c:pt idx="7">
                  <c:v>40.04</c:v>
                </c:pt>
                <c:pt idx="8">
                  <c:v>40.56</c:v>
                </c:pt>
                <c:pt idx="9">
                  <c:v>41.08</c:v>
                </c:pt>
                <c:pt idx="10">
                  <c:v>41.6</c:v>
                </c:pt>
                <c:pt idx="11">
                  <c:v>42.120000000000005</c:v>
                </c:pt>
                <c:pt idx="12">
                  <c:v>42.64</c:v>
                </c:pt>
                <c:pt idx="13">
                  <c:v>43.16</c:v>
                </c:pt>
                <c:pt idx="14">
                  <c:v>43.68</c:v>
                </c:pt>
                <c:pt idx="15">
                  <c:v>44.199999999999996</c:v>
                </c:pt>
                <c:pt idx="16">
                  <c:v>44.72</c:v>
                </c:pt>
                <c:pt idx="17">
                  <c:v>45.24</c:v>
                </c:pt>
                <c:pt idx="18">
                  <c:v>45.76</c:v>
                </c:pt>
                <c:pt idx="19">
                  <c:v>46.28</c:v>
                </c:pt>
                <c:pt idx="20">
                  <c:v>46.800000000000004</c:v>
                </c:pt>
                <c:pt idx="21">
                  <c:v>47.32</c:v>
                </c:pt>
                <c:pt idx="22">
                  <c:v>47.84</c:v>
                </c:pt>
                <c:pt idx="23">
                  <c:v>48.36</c:v>
                </c:pt>
                <c:pt idx="24">
                  <c:v>48.879999999999995</c:v>
                </c:pt>
                <c:pt idx="25">
                  <c:v>49.4</c:v>
                </c:pt>
                <c:pt idx="26">
                  <c:v>49.92</c:v>
                </c:pt>
                <c:pt idx="27">
                  <c:v>50.44</c:v>
                </c:pt>
                <c:pt idx="28">
                  <c:v>50.96</c:v>
                </c:pt>
                <c:pt idx="29">
                  <c:v>51.48</c:v>
                </c:pt>
                <c:pt idx="30">
                  <c:v>52</c:v>
                </c:pt>
                <c:pt idx="31">
                  <c:v>52.52</c:v>
                </c:pt>
                <c:pt idx="32">
                  <c:v>53.04</c:v>
                </c:pt>
                <c:pt idx="33">
                  <c:v>53.56</c:v>
                </c:pt>
                <c:pt idx="34">
                  <c:v>54.08</c:v>
                </c:pt>
                <c:pt idx="35">
                  <c:v>54.6</c:v>
                </c:pt>
                <c:pt idx="36">
                  <c:v>55.120000000000005</c:v>
                </c:pt>
                <c:pt idx="37">
                  <c:v>55.64</c:v>
                </c:pt>
                <c:pt idx="38">
                  <c:v>56.160000000000004</c:v>
                </c:pt>
                <c:pt idx="39">
                  <c:v>56.680000000000007</c:v>
                </c:pt>
                <c:pt idx="40">
                  <c:v>57.2</c:v>
                </c:pt>
                <c:pt idx="41">
                  <c:v>57.720000000000006</c:v>
                </c:pt>
                <c:pt idx="42">
                  <c:v>58.240000000000009</c:v>
                </c:pt>
                <c:pt idx="43">
                  <c:v>58.759999999999991</c:v>
                </c:pt>
                <c:pt idx="44">
                  <c:v>59.279999999999994</c:v>
                </c:pt>
                <c:pt idx="45">
                  <c:v>59.8</c:v>
                </c:pt>
                <c:pt idx="46">
                  <c:v>60.319999999999993</c:v>
                </c:pt>
                <c:pt idx="47">
                  <c:v>60.839999999999996</c:v>
                </c:pt>
                <c:pt idx="48">
                  <c:v>61.36</c:v>
                </c:pt>
                <c:pt idx="49">
                  <c:v>61.879999999999995</c:v>
                </c:pt>
                <c:pt idx="50">
                  <c:v>62.4</c:v>
                </c:pt>
                <c:pt idx="51">
                  <c:v>62.92</c:v>
                </c:pt>
                <c:pt idx="52">
                  <c:v>63.44</c:v>
                </c:pt>
                <c:pt idx="53">
                  <c:v>63.96</c:v>
                </c:pt>
                <c:pt idx="54">
                  <c:v>64.48</c:v>
                </c:pt>
                <c:pt idx="55">
                  <c:v>65</c:v>
                </c:pt>
                <c:pt idx="56">
                  <c:v>65.52</c:v>
                </c:pt>
                <c:pt idx="57">
                  <c:v>66.040000000000006</c:v>
                </c:pt>
                <c:pt idx="58">
                  <c:v>66.56</c:v>
                </c:pt>
                <c:pt idx="59">
                  <c:v>67.08</c:v>
                </c:pt>
                <c:pt idx="60">
                  <c:v>67.600000000000009</c:v>
                </c:pt>
              </c:numCache>
            </c:numRef>
          </c:cat>
          <c:val>
            <c:numRef>
              <c:f>'Dados e resultados'!$H$33:$H$93</c:f>
              <c:numCache>
                <c:formatCode>General</c:formatCode>
                <c:ptCount val="61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3.7577719881008919E-5</c:v>
                </c:pt>
                <c:pt idx="25">
                  <c:v>4.6348605700457975E-4</c:v>
                </c:pt>
                <c:pt idx="26">
                  <c:v>3.7533804701309335E-3</c:v>
                </c:pt>
                <c:pt idx="27">
                  <c:v>1.9976388344784685E-2</c:v>
                </c:pt>
                <c:pt idx="28">
                  <c:v>6.9936795985667308E-2</c:v>
                </c:pt>
                <c:pt idx="29">
                  <c:v>0.16117848974944377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07744"/>
        <c:axId val="162268672"/>
      </c:barChart>
      <c:catAx>
        <c:axId val="161807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Valores de X</a:t>
                </a:r>
              </a:p>
            </c:rich>
          </c:tx>
          <c:layout>
            <c:manualLayout>
              <c:xMode val="edge"/>
              <c:yMode val="edge"/>
              <c:x val="0.4537035674279033"/>
              <c:y val="0.875984372921126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6226867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226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.0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61807744"/>
        <c:crosses val="autoZero"/>
        <c:crossBetween val="between"/>
      </c:valAx>
      <c:spPr>
        <a:solidFill>
          <a:srgbClr val="99CC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99CC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777240</xdr:colOff>
      <xdr:row>1</xdr:row>
      <xdr:rowOff>9892</xdr:rowOff>
    </xdr:from>
    <xdr:to>
      <xdr:col>12</xdr:col>
      <xdr:colOff>382301</xdr:colOff>
      <xdr:row>13</xdr:row>
      <xdr:rowOff>53340</xdr:rowOff>
    </xdr:to>
    <xdr:graphicFrame macro="">
      <xdr:nvGraphicFramePr>
        <xdr:cNvPr id="10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4849</xdr:colOff>
      <xdr:row>13</xdr:row>
      <xdr:rowOff>162098</xdr:rowOff>
    </xdr:from>
    <xdr:to>
      <xdr:col>12</xdr:col>
      <xdr:colOff>402390</xdr:colOff>
      <xdr:row>26</xdr:row>
      <xdr:rowOff>130731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169545</xdr:colOff>
      <xdr:row>7</xdr:row>
      <xdr:rowOff>38100</xdr:rowOff>
    </xdr:from>
    <xdr:to>
      <xdr:col>8</xdr:col>
      <xdr:colOff>64771</xdr:colOff>
      <xdr:row>9</xdr:row>
      <xdr:rowOff>66675</xdr:rowOff>
    </xdr:to>
    <xdr:sp macro="" textlink="">
      <xdr:nvSpPr>
        <xdr:cNvPr id="2049" name="AutoShape 1"/>
        <xdr:cNvSpPr>
          <a:spLocks noChangeArrowheads="1"/>
        </xdr:cNvSpPr>
      </xdr:nvSpPr>
      <xdr:spPr bwMode="auto">
        <a:xfrm flipV="1">
          <a:off x="4829175" y="1190625"/>
          <a:ext cx="1152525" cy="371475"/>
        </a:xfrm>
        <a:prstGeom prst="wedgeRoundRectCallout">
          <a:avLst>
            <a:gd name="adj1" fmla="val -81407"/>
            <a:gd name="adj2" fmla="val -155130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Risco do consumidor (cliente)</a:t>
          </a:r>
        </a:p>
      </xdr:txBody>
    </xdr:sp>
    <xdr:clientData/>
  </xdr:twoCellAnchor>
  <xdr:twoCellAnchor editAs="oneCell">
    <xdr:from>
      <xdr:col>1</xdr:col>
      <xdr:colOff>542925</xdr:colOff>
      <xdr:row>4</xdr:row>
      <xdr:rowOff>9525</xdr:rowOff>
    </xdr:from>
    <xdr:to>
      <xdr:col>3</xdr:col>
      <xdr:colOff>476250</xdr:colOff>
      <xdr:row>6</xdr:row>
      <xdr:rowOff>64750</xdr:rowOff>
    </xdr:to>
    <xdr:sp macro="" textlink="">
      <xdr:nvSpPr>
        <xdr:cNvPr id="2050" name="AutoShape 2"/>
        <xdr:cNvSpPr>
          <a:spLocks noChangeArrowheads="1"/>
        </xdr:cNvSpPr>
      </xdr:nvSpPr>
      <xdr:spPr bwMode="auto">
        <a:xfrm flipV="1">
          <a:off x="1152525" y="657225"/>
          <a:ext cx="1152525" cy="371475"/>
        </a:xfrm>
        <a:prstGeom prst="wedgeRoundRectCallout">
          <a:avLst>
            <a:gd name="adj1" fmla="val 75616"/>
            <a:gd name="adj2" fmla="val -142310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Risco do fornecedor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assis.com/" TargetMode="External"/><Relationship Id="rId1" Type="http://schemas.openxmlformats.org/officeDocument/2006/relationships/hyperlink" Target="mailto:rassis@rassi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zoomScale="130" zoomScaleNormal="130" workbookViewId="0"/>
  </sheetViews>
  <sheetFormatPr defaultRowHeight="13.2" x14ac:dyDescent="0.25"/>
  <cols>
    <col min="1" max="1" width="36.109375" style="12" customWidth="1"/>
    <col min="2" max="14" width="11.33203125" customWidth="1"/>
  </cols>
  <sheetData>
    <row r="1" spans="1:14" ht="18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8" customHeight="1" x14ac:dyDescent="0.25">
      <c r="A2" s="3"/>
      <c r="B2" s="4"/>
      <c r="C2" s="5"/>
      <c r="D2" s="5"/>
      <c r="E2" s="5"/>
      <c r="F2" s="5"/>
      <c r="G2" s="5"/>
      <c r="H2" s="4"/>
      <c r="I2" s="4"/>
      <c r="J2" s="4"/>
      <c r="K2" s="4"/>
      <c r="L2" s="4"/>
      <c r="M2" s="4"/>
      <c r="N2" s="4"/>
    </row>
    <row r="3" spans="1:14" ht="24" customHeight="1" x14ac:dyDescent="0.4">
      <c r="A3" s="3"/>
      <c r="B3" s="4"/>
      <c r="C3" s="5"/>
      <c r="D3" s="5"/>
      <c r="E3" s="6" t="s">
        <v>20</v>
      </c>
      <c r="F3" s="5"/>
      <c r="G3" s="5"/>
      <c r="H3" s="4"/>
      <c r="I3" s="4"/>
      <c r="J3" s="4"/>
      <c r="K3" s="4"/>
      <c r="L3" s="4"/>
      <c r="M3" s="4"/>
      <c r="N3" s="4"/>
    </row>
    <row r="4" spans="1:14" ht="18" customHeight="1" x14ac:dyDescent="0.25">
      <c r="A4" s="3"/>
      <c r="B4" s="4"/>
      <c r="C4" s="5"/>
      <c r="D4" s="5"/>
      <c r="E4" s="5"/>
      <c r="F4" s="5"/>
      <c r="G4" s="5"/>
      <c r="H4" s="4"/>
      <c r="I4" s="4"/>
      <c r="J4" s="4"/>
      <c r="K4" s="4"/>
      <c r="L4" s="4"/>
      <c r="M4" s="4"/>
      <c r="N4" s="4"/>
    </row>
    <row r="5" spans="1:14" ht="18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8" customHeight="1" x14ac:dyDescent="0.3">
      <c r="A6" s="3"/>
      <c r="B6" s="4"/>
      <c r="C6" s="4"/>
      <c r="D6" s="4"/>
      <c r="E6" s="7" t="s">
        <v>0</v>
      </c>
      <c r="F6" s="8"/>
      <c r="G6" s="4"/>
      <c r="H6" s="4"/>
      <c r="I6" s="4"/>
      <c r="J6" s="4"/>
      <c r="K6" s="4"/>
      <c r="L6" s="4"/>
      <c r="M6" s="4"/>
      <c r="N6" s="4"/>
    </row>
    <row r="7" spans="1:14" ht="18" customHeight="1" x14ac:dyDescent="0.3">
      <c r="A7" s="3"/>
      <c r="B7" s="4"/>
      <c r="C7" s="4"/>
      <c r="D7" s="4"/>
      <c r="E7" s="29">
        <v>41093</v>
      </c>
      <c r="F7" s="4"/>
      <c r="G7" s="4"/>
      <c r="H7" s="4"/>
      <c r="I7" s="4"/>
      <c r="J7" s="4"/>
      <c r="K7" s="4"/>
      <c r="L7" s="4"/>
      <c r="M7" s="4"/>
      <c r="N7" s="4"/>
    </row>
    <row r="8" spans="1:14" ht="18" customHeight="1" x14ac:dyDescent="0.3">
      <c r="A8" s="3"/>
      <c r="B8" s="4"/>
      <c r="C8" s="4"/>
      <c r="D8" s="4"/>
      <c r="E8" s="24" t="s">
        <v>21</v>
      </c>
      <c r="F8" s="4"/>
      <c r="G8" s="9"/>
      <c r="H8" s="4"/>
      <c r="I8" s="4"/>
      <c r="J8" s="4"/>
      <c r="K8" s="4"/>
      <c r="L8" s="4"/>
      <c r="M8" s="4"/>
      <c r="N8" s="4"/>
    </row>
    <row r="9" spans="1:14" ht="18" customHeight="1" x14ac:dyDescent="0.25">
      <c r="A9" s="3"/>
      <c r="B9" s="4"/>
      <c r="C9" s="4"/>
      <c r="D9" s="4"/>
      <c r="E9" s="24" t="s">
        <v>18</v>
      </c>
      <c r="F9" s="4"/>
      <c r="G9" s="4"/>
      <c r="H9" s="4"/>
      <c r="I9" s="4"/>
      <c r="J9" s="4"/>
      <c r="K9" s="4"/>
      <c r="L9" s="4"/>
      <c r="M9" s="4"/>
      <c r="N9" s="4"/>
    </row>
    <row r="10" spans="1:14" ht="18" customHeight="1" x14ac:dyDescent="0.3">
      <c r="A10" s="3"/>
      <c r="B10" s="4"/>
      <c r="C10" s="4"/>
      <c r="D10" s="4"/>
      <c r="E10" s="25"/>
      <c r="F10" s="4"/>
      <c r="G10" s="4"/>
      <c r="H10" s="4"/>
      <c r="I10" s="4"/>
      <c r="J10" s="4"/>
      <c r="K10" s="4"/>
      <c r="L10" s="4"/>
      <c r="M10" s="4"/>
      <c r="N10" s="4"/>
    </row>
    <row r="11" spans="1:14" ht="18" customHeight="1" x14ac:dyDescent="0.3">
      <c r="A11" s="3"/>
      <c r="B11" s="4"/>
      <c r="C11" s="4"/>
      <c r="D11" s="4"/>
      <c r="E11" s="10" t="s">
        <v>17</v>
      </c>
      <c r="F11" s="4"/>
      <c r="G11" s="4"/>
      <c r="H11" s="4"/>
      <c r="I11" s="4"/>
      <c r="J11" s="4"/>
      <c r="K11" s="4"/>
      <c r="L11" s="4"/>
      <c r="M11" s="4"/>
      <c r="N11" s="4"/>
    </row>
    <row r="12" spans="1:14" ht="18" customHeight="1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8" customHeight="1" x14ac:dyDescent="0.3">
      <c r="A13" s="3"/>
      <c r="B13" s="4"/>
      <c r="C13" s="4"/>
      <c r="D13" s="4"/>
      <c r="E13" s="26" t="s">
        <v>19</v>
      </c>
      <c r="F13" s="4"/>
      <c r="G13" s="4"/>
      <c r="H13" s="4"/>
      <c r="I13" s="4"/>
      <c r="J13" s="4"/>
      <c r="K13" s="4"/>
      <c r="L13" s="4"/>
      <c r="M13" s="4"/>
      <c r="N13" s="4"/>
    </row>
    <row r="14" spans="1:14" ht="18" customHeight="1" x14ac:dyDescent="0.2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18" customHeight="1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18" customHeight="1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8" customHeight="1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8" customHeight="1" x14ac:dyDescent="0.2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18" customHeight="1" x14ac:dyDescent="0.25">
      <c r="A19" s="3"/>
      <c r="B19" s="4"/>
      <c r="C19" s="4"/>
      <c r="D19" s="4"/>
      <c r="E19" s="4"/>
      <c r="F19" s="4"/>
      <c r="G19" s="4"/>
      <c r="H19" s="11"/>
      <c r="I19" s="4"/>
      <c r="J19" s="4"/>
      <c r="K19" s="4"/>
      <c r="L19" s="4"/>
      <c r="M19" s="4"/>
      <c r="N19" s="4"/>
    </row>
    <row r="20" spans="1:14" ht="18" customHeight="1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18" customHeight="1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25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5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5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5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5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25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25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25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25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</sheetData>
  <phoneticPr fontId="0" type="noConversion"/>
  <hyperlinks>
    <hyperlink ref="E8" r:id="rId1"/>
    <hyperlink ref="E9" r:id="rId2"/>
  </hyperlinks>
  <pageMargins left="0.75" right="0.75" top="1" bottom="1" header="0.5" footer="0.5"/>
  <pageSetup paperSize="9" orientation="portrait" horizontalDpi="4294967293" verticalDpi="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09"/>
  <sheetViews>
    <sheetView zoomScale="110" zoomScaleNormal="110" workbookViewId="0"/>
  </sheetViews>
  <sheetFormatPr defaultColWidth="9.109375" defaultRowHeight="13.2" x14ac:dyDescent="0.25"/>
  <cols>
    <col min="1" max="1" width="44" style="19" customWidth="1"/>
    <col min="2" max="5" width="11.6640625" style="19" customWidth="1"/>
    <col min="6" max="6" width="11.6640625" style="18" customWidth="1"/>
    <col min="7" max="8" width="11.5546875" style="18" customWidth="1"/>
    <col min="9" max="25" width="9.109375" style="18"/>
    <col min="26" max="16384" width="9.109375" style="19"/>
  </cols>
  <sheetData>
    <row r="1" spans="1:6" x14ac:dyDescent="0.25">
      <c r="A1" s="18"/>
      <c r="B1" s="18"/>
      <c r="C1" s="18"/>
      <c r="D1" s="18"/>
      <c r="E1" s="18"/>
    </row>
    <row r="2" spans="1:6" x14ac:dyDescent="0.25">
      <c r="A2" s="18"/>
      <c r="B2" s="18"/>
      <c r="C2" s="18"/>
      <c r="D2" s="18"/>
      <c r="E2" s="18"/>
    </row>
    <row r="3" spans="1:6" x14ac:dyDescent="0.25">
      <c r="A3" s="20"/>
      <c r="B3" s="20"/>
      <c r="C3" s="18"/>
      <c r="D3" s="18"/>
      <c r="E3" s="18"/>
      <c r="F3" s="30" t="s">
        <v>25</v>
      </c>
    </row>
    <row r="4" spans="1:6" x14ac:dyDescent="0.25">
      <c r="A4" s="20"/>
      <c r="B4" s="20"/>
      <c r="C4" s="18"/>
      <c r="D4" s="18"/>
      <c r="E4" s="18"/>
    </row>
    <row r="5" spans="1:6" x14ac:dyDescent="0.25">
      <c r="A5" s="21"/>
      <c r="B5" s="21"/>
      <c r="C5" s="18"/>
      <c r="D5" s="18"/>
      <c r="E5" s="18" t="str">
        <f>"P(X &gt; "&amp;B14&amp;" ="</f>
        <v>P(X &gt; 51,5 =</v>
      </c>
      <c r="F5" s="2">
        <f>1-NORMDIST(B14,B6,B10,1)</f>
        <v>2.8889785561798553E-2</v>
      </c>
    </row>
    <row r="6" spans="1:6" x14ac:dyDescent="0.25">
      <c r="A6" s="18" t="s">
        <v>28</v>
      </c>
      <c r="B6" s="27">
        <v>50</v>
      </c>
      <c r="C6" s="20"/>
      <c r="D6" s="20"/>
      <c r="E6" s="18" t="str">
        <f>"P(X &lt;= "&amp;B15&amp;" ="</f>
        <v>P(X &lt;= 48,5 =</v>
      </c>
      <c r="F6" s="2">
        <f>NORMDIST(B15,B6,B10,1)</f>
        <v>2.8889785561798591E-2</v>
      </c>
    </row>
    <row r="7" spans="1:6" x14ac:dyDescent="0.25">
      <c r="A7" s="18" t="s">
        <v>29</v>
      </c>
      <c r="B7" s="27">
        <v>2.5</v>
      </c>
      <c r="C7" s="18"/>
      <c r="D7" s="18"/>
      <c r="E7" s="18"/>
    </row>
    <row r="8" spans="1:6" x14ac:dyDescent="0.25">
      <c r="A8" s="18"/>
      <c r="B8" s="18"/>
      <c r="C8" s="18"/>
      <c r="D8" s="18"/>
      <c r="E8" s="18" t="str">
        <f>"P(X &gt; "&amp;B14&amp;") + P(X &lt;= "&amp;B15&amp;") ="</f>
        <v>P(X &gt; 51,5) + P(X &lt;= 48,5) =</v>
      </c>
      <c r="F8" s="28">
        <f>F5+F6</f>
        <v>5.7779571123597148E-2</v>
      </c>
    </row>
    <row r="9" spans="1:6" x14ac:dyDescent="0.25">
      <c r="A9" s="18" t="s">
        <v>30</v>
      </c>
      <c r="B9" s="27">
        <v>10</v>
      </c>
      <c r="C9" s="18"/>
      <c r="D9" s="18"/>
      <c r="E9" s="18"/>
    </row>
    <row r="10" spans="1:6" x14ac:dyDescent="0.25">
      <c r="A10" s="18" t="s">
        <v>31</v>
      </c>
      <c r="B10" s="2">
        <f>B7/SQRT(B9)</f>
        <v>0.79056941504209477</v>
      </c>
      <c r="C10" s="18"/>
      <c r="D10" s="18"/>
      <c r="E10" s="18"/>
      <c r="F10" s="30" t="s">
        <v>26</v>
      </c>
    </row>
    <row r="11" spans="1:6" x14ac:dyDescent="0.25">
      <c r="A11" s="18"/>
      <c r="B11" s="18"/>
      <c r="C11" s="18"/>
      <c r="D11" s="18"/>
      <c r="E11" s="18"/>
    </row>
    <row r="12" spans="1:6" x14ac:dyDescent="0.25">
      <c r="A12" s="18"/>
      <c r="B12" s="30" t="s">
        <v>24</v>
      </c>
      <c r="C12" s="18"/>
      <c r="D12" s="18"/>
      <c r="E12" s="22" t="s">
        <v>1</v>
      </c>
      <c r="F12" s="27">
        <v>52</v>
      </c>
    </row>
    <row r="13" spans="1:6" x14ac:dyDescent="0.25">
      <c r="A13" s="18"/>
      <c r="B13" s="18"/>
      <c r="C13" s="18"/>
      <c r="D13" s="18"/>
      <c r="E13" s="18"/>
    </row>
    <row r="14" spans="1:6" x14ac:dyDescent="0.25">
      <c r="A14" s="18" t="s">
        <v>22</v>
      </c>
      <c r="B14" s="27">
        <v>51.5</v>
      </c>
      <c r="C14" s="18"/>
      <c r="D14" s="18"/>
      <c r="E14" s="18" t="str">
        <f>"P(X &lt;= "&amp;B14&amp;" ="</f>
        <v>P(X &lt;= 51,5 =</v>
      </c>
      <c r="F14" s="2">
        <f>NORMDIST(B14,F12,B10,1)</f>
        <v>0.26354462843276905</v>
      </c>
    </row>
    <row r="15" spans="1:6" x14ac:dyDescent="0.25">
      <c r="A15" s="18" t="s">
        <v>23</v>
      </c>
      <c r="B15" s="27">
        <v>48.5</v>
      </c>
      <c r="C15" s="18"/>
      <c r="D15" s="18"/>
      <c r="E15" s="18" t="str">
        <f>"P(X &lt;= "&amp;B15&amp;" ="</f>
        <v>P(X &lt;= 48,5 =</v>
      </c>
      <c r="F15" s="2">
        <f>NORMDIST(B15,F12,B10,1)</f>
        <v>4.7734599226190636E-6</v>
      </c>
    </row>
    <row r="16" spans="1:6" x14ac:dyDescent="0.25">
      <c r="A16" s="18"/>
      <c r="B16" s="18"/>
      <c r="C16" s="18"/>
      <c r="D16" s="18"/>
      <c r="E16" s="18"/>
    </row>
    <row r="17" spans="1:8" x14ac:dyDescent="0.25">
      <c r="A17" s="18"/>
      <c r="B17" s="18"/>
      <c r="C17" s="18"/>
      <c r="D17" s="18"/>
      <c r="E17" s="18" t="str">
        <f>"P(X &lt;= "&amp;B14&amp;") - P(X &lt;= "&amp;B15&amp;") ="</f>
        <v>P(X &lt;= 51,5) - P(X &lt;= 48,5) =</v>
      </c>
      <c r="F17" s="28">
        <f>F14-F15</f>
        <v>0.26353985497284643</v>
      </c>
    </row>
    <row r="18" spans="1:8" x14ac:dyDescent="0.25">
      <c r="A18" s="18"/>
      <c r="B18" s="18"/>
      <c r="C18" s="18"/>
      <c r="D18" s="18"/>
      <c r="E18" s="18"/>
    </row>
    <row r="19" spans="1:8" ht="13.8" x14ac:dyDescent="0.25">
      <c r="A19" s="18"/>
      <c r="B19" s="18"/>
      <c r="C19" s="18"/>
      <c r="D19" s="18"/>
      <c r="E19" s="18" t="s">
        <v>27</v>
      </c>
      <c r="F19" s="28">
        <f>1-F17</f>
        <v>0.73646014502715351</v>
      </c>
    </row>
    <row r="20" spans="1:8" x14ac:dyDescent="0.25">
      <c r="A20" s="18"/>
      <c r="B20" s="18"/>
      <c r="C20" s="18"/>
      <c r="D20" s="18"/>
      <c r="E20" s="18"/>
    </row>
    <row r="21" spans="1:8" x14ac:dyDescent="0.25">
      <c r="A21" s="18"/>
      <c r="B21" s="18"/>
      <c r="C21" s="18"/>
      <c r="D21" s="18"/>
      <c r="E21" s="18"/>
    </row>
    <row r="22" spans="1:8" x14ac:dyDescent="0.25">
      <c r="A22" s="18"/>
      <c r="B22" s="18"/>
      <c r="C22" s="18"/>
      <c r="D22" s="18"/>
      <c r="E22" s="18"/>
    </row>
    <row r="23" spans="1:8" x14ac:dyDescent="0.25">
      <c r="A23" s="18"/>
      <c r="B23" s="18"/>
      <c r="C23" s="18"/>
      <c r="D23" s="18"/>
      <c r="E23" s="18"/>
    </row>
    <row r="24" spans="1:8" x14ac:dyDescent="0.25">
      <c r="A24" s="18"/>
      <c r="B24" s="18"/>
      <c r="C24" s="18"/>
      <c r="D24" s="18"/>
      <c r="E24" s="18"/>
    </row>
    <row r="25" spans="1:8" x14ac:dyDescent="0.25">
      <c r="A25" s="18"/>
      <c r="B25" s="18"/>
      <c r="C25" s="18"/>
      <c r="D25" s="18"/>
      <c r="E25" s="18"/>
    </row>
    <row r="26" spans="1:8" x14ac:dyDescent="0.25">
      <c r="A26" s="18"/>
      <c r="B26" s="18"/>
      <c r="C26" s="18"/>
      <c r="D26" s="18"/>
      <c r="E26" s="18"/>
    </row>
    <row r="27" spans="1:8" x14ac:dyDescent="0.25">
      <c r="A27" s="18"/>
      <c r="B27" s="18"/>
      <c r="C27" s="18"/>
      <c r="D27" s="18"/>
      <c r="E27" s="18"/>
    </row>
    <row r="28" spans="1:8" x14ac:dyDescent="0.25">
      <c r="A28" s="18"/>
      <c r="B28" s="18"/>
      <c r="C28" s="18"/>
      <c r="D28" s="18"/>
      <c r="E28" s="18"/>
    </row>
    <row r="29" spans="1:8" x14ac:dyDescent="0.25">
      <c r="A29" s="18"/>
      <c r="B29" s="18"/>
      <c r="C29" s="18"/>
      <c r="D29" s="18"/>
      <c r="E29" s="18"/>
    </row>
    <row r="30" spans="1:8" x14ac:dyDescent="0.25">
      <c r="A30" s="18"/>
      <c r="B30" s="18"/>
      <c r="C30" s="18"/>
      <c r="D30" s="18"/>
      <c r="E30" s="18"/>
    </row>
    <row r="31" spans="1:8" x14ac:dyDescent="0.25">
      <c r="A31" s="18"/>
      <c r="B31" s="18"/>
      <c r="C31" s="18"/>
      <c r="D31" s="18"/>
      <c r="E31" s="18"/>
    </row>
    <row r="32" spans="1:8" x14ac:dyDescent="0.25">
      <c r="A32" s="18"/>
      <c r="B32" s="18"/>
      <c r="C32" s="31" t="s">
        <v>15</v>
      </c>
      <c r="D32" s="32"/>
      <c r="E32" s="33"/>
      <c r="F32" s="31" t="s">
        <v>16</v>
      </c>
      <c r="G32" s="32"/>
      <c r="H32" s="33"/>
    </row>
    <row r="33" spans="1:9" x14ac:dyDescent="0.25">
      <c r="A33" s="18"/>
      <c r="B33" s="18"/>
      <c r="C33" s="18">
        <f t="shared" ref="C33:C62" si="0">$C$63*I33</f>
        <v>35</v>
      </c>
      <c r="D33" s="18">
        <f t="shared" ref="D33:D64" si="1">NORMDIST(C33,$B$6,$B$10,1)</f>
        <v>1.4078421523096546E-80</v>
      </c>
      <c r="E33" s="18"/>
      <c r="F33" s="18">
        <f t="shared" ref="F33:F62" si="2">$F$63*I33</f>
        <v>36.4</v>
      </c>
      <c r="G33" s="18">
        <f t="shared" ref="G33:G64" si="3">NORMDIST(F33,$F$12,$B$10,1)</f>
        <v>5.6583928368588334E-87</v>
      </c>
      <c r="I33" s="18">
        <v>0.7</v>
      </c>
    </row>
    <row r="34" spans="1:9" x14ac:dyDescent="0.25">
      <c r="A34" s="18"/>
      <c r="B34" s="18"/>
      <c r="C34" s="18">
        <f t="shared" si="0"/>
        <v>35.5</v>
      </c>
      <c r="D34" s="18">
        <f t="shared" si="1"/>
        <v>1.9402990294135524E-75</v>
      </c>
      <c r="E34" s="18">
        <f>IF(OR(C34&lt;=$B$15,C34&gt;$B$14),D34-D33,NA())</f>
        <v>1.9402849509920294E-75</v>
      </c>
      <c r="F34" s="18">
        <f t="shared" si="2"/>
        <v>36.92</v>
      </c>
      <c r="G34" s="18">
        <f t="shared" si="3"/>
        <v>2.0426195382486023E-81</v>
      </c>
      <c r="H34" s="18" t="e">
        <f>IF(AND(F34&gt;$B$15,F34&lt;=$B$14),G34-G33,NA())</f>
        <v>#N/A</v>
      </c>
      <c r="I34" s="18">
        <v>0.71</v>
      </c>
    </row>
    <row r="35" spans="1:9" x14ac:dyDescent="0.25">
      <c r="A35" s="18"/>
      <c r="B35" s="18"/>
      <c r="C35" s="18">
        <f t="shared" si="0"/>
        <v>36</v>
      </c>
      <c r="D35" s="18">
        <f t="shared" si="1"/>
        <v>1.7946232051093049E-70</v>
      </c>
      <c r="E35" s="18">
        <f t="shared" ref="E35:E93" si="4">IF(OR(C35&lt;=$B$15,C35&gt;$B$14),D35-D34,NA())</f>
        <v>1.7946038021190107E-70</v>
      </c>
      <c r="F35" s="18">
        <f t="shared" si="2"/>
        <v>37.44</v>
      </c>
      <c r="G35" s="18">
        <f t="shared" si="3"/>
        <v>4.7895760247444304E-76</v>
      </c>
      <c r="H35" s="18" t="e">
        <f t="shared" ref="H35:H93" si="5">IF(AND(F35&gt;$B$15,F35&lt;=$B$14),G35-G34,NA())</f>
        <v>#N/A</v>
      </c>
      <c r="I35" s="18">
        <v>0.72</v>
      </c>
    </row>
    <row r="36" spans="1:9" x14ac:dyDescent="0.25">
      <c r="A36" s="18"/>
      <c r="B36" s="18"/>
      <c r="C36" s="18">
        <f t="shared" si="0"/>
        <v>36.5</v>
      </c>
      <c r="D36" s="18">
        <f t="shared" si="1"/>
        <v>1.1140483822576209E-65</v>
      </c>
      <c r="E36" s="18">
        <f t="shared" si="4"/>
        <v>1.1140304360255699E-65</v>
      </c>
      <c r="F36" s="18">
        <f t="shared" si="2"/>
        <v>37.96</v>
      </c>
      <c r="G36" s="18">
        <f t="shared" si="3"/>
        <v>7.2955529109137685E-71</v>
      </c>
      <c r="H36" s="18" t="e">
        <f t="shared" si="5"/>
        <v>#N/A</v>
      </c>
      <c r="I36" s="18">
        <v>0.73</v>
      </c>
    </row>
    <row r="37" spans="1:9" x14ac:dyDescent="0.25">
      <c r="A37" s="18"/>
      <c r="B37" s="18"/>
      <c r="C37" s="18">
        <f t="shared" si="0"/>
        <v>37</v>
      </c>
      <c r="D37" s="18">
        <f t="shared" si="1"/>
        <v>4.6419583101762625E-61</v>
      </c>
      <c r="E37" s="18">
        <f t="shared" si="4"/>
        <v>4.641846905338037E-61</v>
      </c>
      <c r="F37" s="18">
        <f t="shared" si="2"/>
        <v>38.479999999999997</v>
      </c>
      <c r="G37" s="18">
        <f t="shared" si="3"/>
        <v>7.2195689484234216E-66</v>
      </c>
      <c r="H37" s="18" t="e">
        <f t="shared" si="5"/>
        <v>#N/A</v>
      </c>
      <c r="I37" s="18">
        <v>0.74</v>
      </c>
    </row>
    <row r="38" spans="1:9" x14ac:dyDescent="0.25">
      <c r="A38" s="18"/>
      <c r="B38" s="18"/>
      <c r="C38" s="18">
        <f t="shared" si="0"/>
        <v>37.5</v>
      </c>
      <c r="D38" s="18">
        <f t="shared" si="1"/>
        <v>1.2984035196700188E-56</v>
      </c>
      <c r="E38" s="18">
        <f t="shared" si="4"/>
        <v>1.2983571000869171E-56</v>
      </c>
      <c r="F38" s="18">
        <f t="shared" si="2"/>
        <v>39</v>
      </c>
      <c r="G38" s="18">
        <f t="shared" si="3"/>
        <v>4.6419583101762625E-61</v>
      </c>
      <c r="H38" s="18" t="e">
        <f t="shared" si="5"/>
        <v>#N/A</v>
      </c>
      <c r="I38" s="18">
        <v>0.75</v>
      </c>
    </row>
    <row r="39" spans="1:9" x14ac:dyDescent="0.25">
      <c r="A39" s="18"/>
      <c r="B39" s="18"/>
      <c r="C39" s="18">
        <f t="shared" si="0"/>
        <v>38</v>
      </c>
      <c r="D39" s="18">
        <f t="shared" si="1"/>
        <v>2.4382575785143304E-52</v>
      </c>
      <c r="E39" s="18">
        <f t="shared" si="4"/>
        <v>2.4381277381623635E-52</v>
      </c>
      <c r="F39" s="18">
        <f t="shared" si="2"/>
        <v>39.520000000000003</v>
      </c>
      <c r="G39" s="18">
        <f t="shared" si="3"/>
        <v>1.9394494579837109E-56</v>
      </c>
      <c r="H39" s="18" t="e">
        <f t="shared" si="5"/>
        <v>#N/A</v>
      </c>
      <c r="I39" s="18">
        <v>0.76</v>
      </c>
    </row>
    <row r="40" spans="1:9" x14ac:dyDescent="0.25">
      <c r="A40" s="18"/>
      <c r="B40" s="18"/>
      <c r="C40" s="18">
        <f t="shared" si="0"/>
        <v>38.5</v>
      </c>
      <c r="D40" s="18">
        <f t="shared" si="1"/>
        <v>3.074449184740546E-48</v>
      </c>
      <c r="E40" s="18">
        <f t="shared" si="4"/>
        <v>3.0742053589826945E-48</v>
      </c>
      <c r="F40" s="18">
        <f t="shared" si="2"/>
        <v>40.04</v>
      </c>
      <c r="G40" s="18">
        <f t="shared" si="3"/>
        <v>5.2662267079234596E-52</v>
      </c>
      <c r="H40" s="18" t="e">
        <f t="shared" si="5"/>
        <v>#N/A</v>
      </c>
      <c r="I40" s="18">
        <v>0.77</v>
      </c>
    </row>
    <row r="41" spans="1:9" x14ac:dyDescent="0.25">
      <c r="A41" s="18"/>
      <c r="B41" s="18"/>
      <c r="C41" s="18">
        <f t="shared" si="0"/>
        <v>39</v>
      </c>
      <c r="D41" s="18">
        <f t="shared" si="1"/>
        <v>2.6033738610869477E-44</v>
      </c>
      <c r="E41" s="18">
        <f t="shared" si="4"/>
        <v>2.6030664161684735E-44</v>
      </c>
      <c r="F41" s="18">
        <f t="shared" si="2"/>
        <v>40.56</v>
      </c>
      <c r="G41" s="18">
        <f t="shared" si="3"/>
        <v>9.2945503660518992E-48</v>
      </c>
      <c r="H41" s="18" t="e">
        <f t="shared" si="5"/>
        <v>#N/A</v>
      </c>
      <c r="I41" s="18">
        <v>0.78</v>
      </c>
    </row>
    <row r="42" spans="1:9" x14ac:dyDescent="0.25">
      <c r="A42" s="18"/>
      <c r="B42" s="18"/>
      <c r="C42" s="18">
        <f t="shared" si="0"/>
        <v>39.5</v>
      </c>
      <c r="D42" s="18">
        <f t="shared" si="1"/>
        <v>1.480673959719771E-40</v>
      </c>
      <c r="E42" s="18">
        <f t="shared" si="4"/>
        <v>1.4804136223336624E-40</v>
      </c>
      <c r="F42" s="18">
        <f t="shared" si="2"/>
        <v>41.08</v>
      </c>
      <c r="G42" s="18">
        <f t="shared" si="3"/>
        <v>1.0664425575040687E-43</v>
      </c>
      <c r="H42" s="18" t="e">
        <f t="shared" si="5"/>
        <v>#N/A</v>
      </c>
      <c r="I42" s="18">
        <v>0.79</v>
      </c>
    </row>
    <row r="43" spans="1:9" x14ac:dyDescent="0.25">
      <c r="A43" s="18"/>
      <c r="B43" s="18"/>
      <c r="C43" s="18">
        <f t="shared" si="0"/>
        <v>40</v>
      </c>
      <c r="D43" s="18">
        <f t="shared" si="1"/>
        <v>5.6574189512164127E-37</v>
      </c>
      <c r="E43" s="18">
        <f t="shared" si="4"/>
        <v>5.6559382772566933E-37</v>
      </c>
      <c r="F43" s="18">
        <f t="shared" si="2"/>
        <v>41.6</v>
      </c>
      <c r="G43" s="18">
        <f t="shared" si="3"/>
        <v>7.9562698657228308E-40</v>
      </c>
      <c r="H43" s="18" t="e">
        <f t="shared" si="5"/>
        <v>#N/A</v>
      </c>
      <c r="I43" s="18">
        <v>0.8</v>
      </c>
    </row>
    <row r="44" spans="1:9" x14ac:dyDescent="0.25">
      <c r="A44" s="18"/>
      <c r="B44" s="18"/>
      <c r="C44" s="18">
        <f t="shared" si="0"/>
        <v>40.5</v>
      </c>
      <c r="D44" s="18">
        <f t="shared" si="1"/>
        <v>1.452471670503264E-33</v>
      </c>
      <c r="E44" s="18">
        <f t="shared" si="4"/>
        <v>1.4519059286081423E-33</v>
      </c>
      <c r="F44" s="18">
        <f t="shared" si="2"/>
        <v>42.120000000000005</v>
      </c>
      <c r="G44" s="18">
        <f t="shared" si="3"/>
        <v>3.8604630406845035E-36</v>
      </c>
      <c r="H44" s="18" t="e">
        <f t="shared" si="5"/>
        <v>#N/A</v>
      </c>
      <c r="I44" s="18">
        <v>0.81</v>
      </c>
    </row>
    <row r="45" spans="1:9" x14ac:dyDescent="0.25">
      <c r="A45" s="18"/>
      <c r="B45" s="18"/>
      <c r="C45" s="18">
        <f t="shared" si="0"/>
        <v>41</v>
      </c>
      <c r="D45" s="18">
        <f t="shared" si="1"/>
        <v>2.5063193567970514E-30</v>
      </c>
      <c r="E45" s="18">
        <f t="shared" si="4"/>
        <v>2.5048668851265481E-30</v>
      </c>
      <c r="F45" s="18">
        <f t="shared" si="2"/>
        <v>42.64</v>
      </c>
      <c r="G45" s="18">
        <f t="shared" si="3"/>
        <v>1.2185314266092534E-32</v>
      </c>
      <c r="H45" s="18" t="e">
        <f t="shared" si="5"/>
        <v>#N/A</v>
      </c>
      <c r="I45" s="18">
        <v>0.82</v>
      </c>
    </row>
    <row r="46" spans="1:9" x14ac:dyDescent="0.25">
      <c r="A46" s="18"/>
      <c r="B46" s="18"/>
      <c r="C46" s="18">
        <f t="shared" si="0"/>
        <v>41.5</v>
      </c>
      <c r="D46" s="18">
        <f t="shared" si="1"/>
        <v>2.9075768407925507E-27</v>
      </c>
      <c r="E46" s="18">
        <f t="shared" si="4"/>
        <v>2.9050705214357534E-27</v>
      </c>
      <c r="F46" s="18">
        <f t="shared" si="2"/>
        <v>43.16</v>
      </c>
      <c r="G46" s="18">
        <f t="shared" si="3"/>
        <v>2.5028160646105457E-29</v>
      </c>
      <c r="H46" s="18" t="e">
        <f t="shared" si="5"/>
        <v>#N/A</v>
      </c>
      <c r="I46" s="18">
        <v>0.83</v>
      </c>
    </row>
    <row r="47" spans="1:9" x14ac:dyDescent="0.25">
      <c r="A47" s="18"/>
      <c r="B47" s="18"/>
      <c r="C47" s="18">
        <f t="shared" si="0"/>
        <v>42</v>
      </c>
      <c r="D47" s="18">
        <f t="shared" si="1"/>
        <v>2.2685080910959474E-24</v>
      </c>
      <c r="E47" s="18">
        <f t="shared" si="4"/>
        <v>2.2656005142551549E-24</v>
      </c>
      <c r="F47" s="18">
        <f t="shared" si="2"/>
        <v>43.68</v>
      </c>
      <c r="G47" s="18">
        <f t="shared" si="3"/>
        <v>3.3463031904863007E-26</v>
      </c>
      <c r="H47" s="18" t="e">
        <f t="shared" si="5"/>
        <v>#N/A</v>
      </c>
      <c r="I47" s="18">
        <v>0.84</v>
      </c>
    </row>
    <row r="48" spans="1:9" x14ac:dyDescent="0.25">
      <c r="A48" s="18"/>
      <c r="B48" s="18"/>
      <c r="C48" s="18">
        <f t="shared" si="0"/>
        <v>42.5</v>
      </c>
      <c r="D48" s="18">
        <f t="shared" si="1"/>
        <v>1.1908000821981412E-21</v>
      </c>
      <c r="E48" s="18">
        <f t="shared" si="4"/>
        <v>1.1885315741070453E-21</v>
      </c>
      <c r="F48" s="18">
        <f t="shared" si="2"/>
        <v>44.199999999999996</v>
      </c>
      <c r="G48" s="18">
        <f t="shared" si="3"/>
        <v>2.9135479557488678E-23</v>
      </c>
      <c r="H48" s="18" t="e">
        <f t="shared" si="5"/>
        <v>#N/A</v>
      </c>
      <c r="I48" s="18">
        <v>0.85</v>
      </c>
    </row>
    <row r="49" spans="1:9" x14ac:dyDescent="0.25">
      <c r="A49" s="18"/>
      <c r="B49" s="18"/>
      <c r="C49" s="18">
        <f t="shared" si="0"/>
        <v>43</v>
      </c>
      <c r="D49" s="18">
        <f t="shared" si="1"/>
        <v>4.2076083575965438E-19</v>
      </c>
      <c r="E49" s="18">
        <f t="shared" si="4"/>
        <v>4.1957003567745622E-19</v>
      </c>
      <c r="F49" s="18">
        <f t="shared" si="2"/>
        <v>44.72</v>
      </c>
      <c r="G49" s="18">
        <f t="shared" si="3"/>
        <v>1.6527603540010812E-20</v>
      </c>
      <c r="H49" s="18" t="e">
        <f t="shared" si="5"/>
        <v>#N/A</v>
      </c>
      <c r="I49" s="18">
        <v>0.86</v>
      </c>
    </row>
    <row r="50" spans="1:9" x14ac:dyDescent="0.25">
      <c r="A50" s="18"/>
      <c r="B50" s="18"/>
      <c r="C50" s="18">
        <f t="shared" si="0"/>
        <v>43.5</v>
      </c>
      <c r="D50" s="18">
        <f t="shared" si="1"/>
        <v>1.0013378366918047E-16</v>
      </c>
      <c r="E50" s="18">
        <f t="shared" si="4"/>
        <v>9.9713022833420821E-17</v>
      </c>
      <c r="F50" s="18">
        <f t="shared" si="2"/>
        <v>45.24</v>
      </c>
      <c r="G50" s="18">
        <f t="shared" si="3"/>
        <v>6.1119777173942202E-18</v>
      </c>
      <c r="H50" s="18" t="e">
        <f t="shared" si="5"/>
        <v>#N/A</v>
      </c>
      <c r="I50" s="18">
        <v>0.87</v>
      </c>
    </row>
    <row r="51" spans="1:9" x14ac:dyDescent="0.25">
      <c r="A51" s="18"/>
      <c r="B51" s="18"/>
      <c r="C51" s="18">
        <f t="shared" si="0"/>
        <v>44</v>
      </c>
      <c r="D51" s="18">
        <f t="shared" si="1"/>
        <v>1.6061279660061613E-14</v>
      </c>
      <c r="E51" s="18">
        <f t="shared" si="4"/>
        <v>1.5961145876392433E-14</v>
      </c>
      <c r="F51" s="18">
        <f t="shared" si="2"/>
        <v>45.76</v>
      </c>
      <c r="G51" s="18">
        <f t="shared" si="3"/>
        <v>1.4745056303352976E-15</v>
      </c>
      <c r="H51" s="18" t="e">
        <f t="shared" si="5"/>
        <v>#N/A</v>
      </c>
      <c r="I51" s="18">
        <v>0.88</v>
      </c>
    </row>
    <row r="52" spans="1:9" x14ac:dyDescent="0.25">
      <c r="A52" s="18"/>
      <c r="B52" s="18"/>
      <c r="C52" s="18">
        <f t="shared" si="0"/>
        <v>44.5</v>
      </c>
      <c r="D52" s="18">
        <f t="shared" si="1"/>
        <v>1.7378409731411042E-12</v>
      </c>
      <c r="E52" s="18">
        <f t="shared" si="4"/>
        <v>1.7217796934810425E-12</v>
      </c>
      <c r="F52" s="18">
        <f t="shared" si="2"/>
        <v>46.28</v>
      </c>
      <c r="G52" s="18">
        <f t="shared" si="3"/>
        <v>2.3226551045931172E-13</v>
      </c>
      <c r="H52" s="18" t="e">
        <f t="shared" si="5"/>
        <v>#N/A</v>
      </c>
      <c r="I52" s="18">
        <v>0.89</v>
      </c>
    </row>
    <row r="53" spans="1:9" x14ac:dyDescent="0.25">
      <c r="A53" s="18"/>
      <c r="B53" s="18"/>
      <c r="C53" s="18">
        <f t="shared" si="0"/>
        <v>45</v>
      </c>
      <c r="D53" s="18">
        <f t="shared" si="1"/>
        <v>1.2698142947354276E-10</v>
      </c>
      <c r="E53" s="18">
        <f t="shared" si="4"/>
        <v>1.2524358850040165E-10</v>
      </c>
      <c r="F53" s="18">
        <f t="shared" si="2"/>
        <v>46.800000000000004</v>
      </c>
      <c r="G53" s="18">
        <f t="shared" si="3"/>
        <v>2.3915157308481334E-11</v>
      </c>
      <c r="H53" s="18" t="e">
        <f t="shared" si="5"/>
        <v>#N/A</v>
      </c>
      <c r="I53" s="18">
        <v>0.9</v>
      </c>
    </row>
    <row r="54" spans="1:9" x14ac:dyDescent="0.25">
      <c r="A54" s="18"/>
      <c r="B54" s="18"/>
      <c r="C54" s="18">
        <f t="shared" si="0"/>
        <v>45.5</v>
      </c>
      <c r="D54" s="18">
        <f t="shared" si="1"/>
        <v>6.2743237488075276E-9</v>
      </c>
      <c r="E54" s="18">
        <f t="shared" si="4"/>
        <v>6.1473423193339848E-9</v>
      </c>
      <c r="F54" s="18">
        <f t="shared" si="2"/>
        <v>47.32</v>
      </c>
      <c r="G54" s="18">
        <f t="shared" si="3"/>
        <v>1.6118257482702356E-9</v>
      </c>
      <c r="H54" s="18" t="e">
        <f t="shared" si="5"/>
        <v>#N/A</v>
      </c>
      <c r="I54" s="18">
        <v>0.91</v>
      </c>
    </row>
    <row r="55" spans="1:9" x14ac:dyDescent="0.25">
      <c r="A55" s="18"/>
      <c r="B55" s="18"/>
      <c r="C55" s="18">
        <f t="shared" si="0"/>
        <v>46</v>
      </c>
      <c r="D55" s="18">
        <f t="shared" si="1"/>
        <v>2.1001969880110003E-7</v>
      </c>
      <c r="E55" s="18">
        <f t="shared" si="4"/>
        <v>2.0374537505229249E-7</v>
      </c>
      <c r="F55" s="18">
        <f t="shared" si="2"/>
        <v>47.84</v>
      </c>
      <c r="G55" s="18">
        <f t="shared" si="3"/>
        <v>7.1236745666723422E-8</v>
      </c>
      <c r="H55" s="18" t="e">
        <f t="shared" si="5"/>
        <v>#N/A</v>
      </c>
      <c r="I55" s="18">
        <v>0.92</v>
      </c>
    </row>
    <row r="56" spans="1:9" x14ac:dyDescent="0.25">
      <c r="A56" s="18"/>
      <c r="B56" s="18"/>
      <c r="C56" s="18">
        <f t="shared" si="0"/>
        <v>46.5</v>
      </c>
      <c r="D56" s="18">
        <f t="shared" si="1"/>
        <v>4.7734599226190636E-6</v>
      </c>
      <c r="E56" s="18">
        <f t="shared" si="4"/>
        <v>4.5634402238179637E-6</v>
      </c>
      <c r="F56" s="18">
        <f t="shared" si="2"/>
        <v>48.36</v>
      </c>
      <c r="G56" s="18">
        <f t="shared" si="3"/>
        <v>2.069513509718738E-6</v>
      </c>
      <c r="H56" s="18" t="e">
        <f t="shared" si="5"/>
        <v>#N/A</v>
      </c>
      <c r="I56" s="18">
        <v>0.93</v>
      </c>
    </row>
    <row r="57" spans="1:9" x14ac:dyDescent="0.25">
      <c r="A57" s="18"/>
      <c r="B57" s="18"/>
      <c r="C57" s="18">
        <f t="shared" si="0"/>
        <v>47</v>
      </c>
      <c r="D57" s="18">
        <f t="shared" si="1"/>
        <v>7.3901155167226855E-5</v>
      </c>
      <c r="E57" s="18">
        <f t="shared" si="4"/>
        <v>6.9127695244607793E-5</v>
      </c>
      <c r="F57" s="18">
        <f t="shared" si="2"/>
        <v>48.879999999999995</v>
      </c>
      <c r="G57" s="18">
        <f t="shared" si="3"/>
        <v>3.9647233390727658E-5</v>
      </c>
      <c r="H57" s="18">
        <f t="shared" si="5"/>
        <v>3.7577719881008919E-5</v>
      </c>
      <c r="I57" s="18">
        <v>0.94</v>
      </c>
    </row>
    <row r="58" spans="1:9" x14ac:dyDescent="0.25">
      <c r="A58" s="18"/>
      <c r="B58" s="18"/>
      <c r="C58" s="18">
        <f t="shared" si="0"/>
        <v>47.5</v>
      </c>
      <c r="D58" s="18">
        <f t="shared" si="1"/>
        <v>7.8270112900127387E-4</v>
      </c>
      <c r="E58" s="18">
        <f t="shared" si="4"/>
        <v>7.0879997383404701E-4</v>
      </c>
      <c r="F58" s="18">
        <f t="shared" si="2"/>
        <v>49.4</v>
      </c>
      <c r="G58" s="18">
        <f t="shared" si="3"/>
        <v>5.0313329039530742E-4</v>
      </c>
      <c r="H58" s="18">
        <f t="shared" si="5"/>
        <v>4.6348605700457975E-4</v>
      </c>
      <c r="I58" s="18">
        <v>0.95</v>
      </c>
    </row>
    <row r="59" spans="1:9" x14ac:dyDescent="0.25">
      <c r="A59" s="18"/>
      <c r="B59" s="18"/>
      <c r="C59" s="18">
        <f t="shared" si="0"/>
        <v>48</v>
      </c>
      <c r="D59" s="18">
        <f t="shared" si="1"/>
        <v>5.7060181930008239E-3</v>
      </c>
      <c r="E59" s="18">
        <f t="shared" si="4"/>
        <v>4.9233170639995504E-3</v>
      </c>
      <c r="F59" s="18">
        <f t="shared" si="2"/>
        <v>49.92</v>
      </c>
      <c r="G59" s="18">
        <f t="shared" si="3"/>
        <v>4.2565137605262409E-3</v>
      </c>
      <c r="H59" s="18">
        <f t="shared" si="5"/>
        <v>3.7533804701309335E-3</v>
      </c>
      <c r="I59" s="18">
        <v>0.96</v>
      </c>
    </row>
    <row r="60" spans="1:9" x14ac:dyDescent="0.25">
      <c r="A60" s="18"/>
      <c r="B60" s="18"/>
      <c r="C60" s="18">
        <f t="shared" si="0"/>
        <v>48.5</v>
      </c>
      <c r="D60" s="18">
        <f t="shared" si="1"/>
        <v>2.8889785561798591E-2</v>
      </c>
      <c r="E60" s="18">
        <f t="shared" si="4"/>
        <v>2.3183767368797768E-2</v>
      </c>
      <c r="F60" s="18">
        <f t="shared" si="2"/>
        <v>50.44</v>
      </c>
      <c r="G60" s="18">
        <f t="shared" si="3"/>
        <v>2.4232902105310927E-2</v>
      </c>
      <c r="H60" s="18">
        <f t="shared" si="5"/>
        <v>1.9976388344784685E-2</v>
      </c>
      <c r="I60" s="18">
        <v>0.97</v>
      </c>
    </row>
    <row r="61" spans="1:9" x14ac:dyDescent="0.25">
      <c r="A61" s="18"/>
      <c r="B61" s="18"/>
      <c r="C61" s="18">
        <f t="shared" si="0"/>
        <v>49</v>
      </c>
      <c r="D61" s="18">
        <f t="shared" si="1"/>
        <v>0.10295160536603414</v>
      </c>
      <c r="E61" s="18" t="e">
        <f t="shared" si="4"/>
        <v>#N/A</v>
      </c>
      <c r="F61" s="18">
        <f t="shared" si="2"/>
        <v>50.96</v>
      </c>
      <c r="G61" s="18">
        <f t="shared" si="3"/>
        <v>9.4169698090978235E-2</v>
      </c>
      <c r="H61" s="18">
        <f t="shared" si="5"/>
        <v>6.9936795985667308E-2</v>
      </c>
      <c r="I61" s="18">
        <v>0.98</v>
      </c>
    </row>
    <row r="62" spans="1:9" x14ac:dyDescent="0.25">
      <c r="A62" s="18"/>
      <c r="B62" s="18"/>
      <c r="C62" s="18">
        <f t="shared" si="0"/>
        <v>49.5</v>
      </c>
      <c r="D62" s="18">
        <f t="shared" si="1"/>
        <v>0.26354462843276905</v>
      </c>
      <c r="E62" s="18" t="e">
        <f t="shared" si="4"/>
        <v>#N/A</v>
      </c>
      <c r="F62" s="18">
        <f t="shared" si="2"/>
        <v>51.48</v>
      </c>
      <c r="G62" s="18">
        <f t="shared" si="3"/>
        <v>0.25534818784042201</v>
      </c>
      <c r="H62" s="18">
        <f t="shared" si="5"/>
        <v>0.16117848974944377</v>
      </c>
      <c r="I62" s="18">
        <v>0.99</v>
      </c>
    </row>
    <row r="63" spans="1:9" x14ac:dyDescent="0.25">
      <c r="A63" s="18"/>
      <c r="B63" s="18"/>
      <c r="C63" s="18">
        <f>B6</f>
        <v>50</v>
      </c>
      <c r="D63" s="18">
        <f t="shared" si="1"/>
        <v>0.5</v>
      </c>
      <c r="E63" s="18" t="e">
        <f t="shared" si="4"/>
        <v>#N/A</v>
      </c>
      <c r="F63" s="18">
        <f>F12</f>
        <v>52</v>
      </c>
      <c r="G63" s="18">
        <f t="shared" si="3"/>
        <v>0.5</v>
      </c>
      <c r="H63" s="18" t="e">
        <f t="shared" si="5"/>
        <v>#N/A</v>
      </c>
      <c r="I63" s="18">
        <v>1</v>
      </c>
    </row>
    <row r="64" spans="1:9" x14ac:dyDescent="0.25">
      <c r="A64" s="18"/>
      <c r="B64" s="18"/>
      <c r="C64" s="18">
        <f t="shared" ref="C64:C93" si="6">$C$63*I64</f>
        <v>50.5</v>
      </c>
      <c r="D64" s="18">
        <f t="shared" si="1"/>
        <v>0.73645537156723095</v>
      </c>
      <c r="E64" s="18" t="e">
        <f t="shared" si="4"/>
        <v>#N/A</v>
      </c>
      <c r="F64" s="18">
        <f t="shared" ref="F64:F93" si="7">$F$63*I64</f>
        <v>52.52</v>
      </c>
      <c r="G64" s="18">
        <f t="shared" si="3"/>
        <v>0.74465181215957799</v>
      </c>
      <c r="H64" s="18" t="e">
        <f t="shared" si="5"/>
        <v>#N/A</v>
      </c>
      <c r="I64" s="18">
        <v>1.01</v>
      </c>
    </row>
    <row r="65" spans="1:9" x14ac:dyDescent="0.25">
      <c r="A65" s="18"/>
      <c r="B65" s="18"/>
      <c r="C65" s="18">
        <f t="shared" si="6"/>
        <v>51</v>
      </c>
      <c r="D65" s="18">
        <f t="shared" ref="D65:D93" si="8">NORMDIST(C65,$B$6,$B$10,1)</f>
        <v>0.89704839463396591</v>
      </c>
      <c r="E65" s="18" t="e">
        <f t="shared" si="4"/>
        <v>#N/A</v>
      </c>
      <c r="F65" s="18">
        <f t="shared" si="7"/>
        <v>53.04</v>
      </c>
      <c r="G65" s="18">
        <f t="shared" ref="G65:G93" si="9">NORMDIST(F65,$F$12,$B$10,1)</f>
        <v>0.90583030190902181</v>
      </c>
      <c r="H65" s="18" t="e">
        <f t="shared" si="5"/>
        <v>#N/A</v>
      </c>
      <c r="I65" s="18">
        <v>1.02</v>
      </c>
    </row>
    <row r="66" spans="1:9" x14ac:dyDescent="0.25">
      <c r="A66" s="18"/>
      <c r="B66" s="18"/>
      <c r="C66" s="18">
        <f t="shared" si="6"/>
        <v>51.5</v>
      </c>
      <c r="D66" s="18">
        <f t="shared" si="8"/>
        <v>0.97111021443820145</v>
      </c>
      <c r="E66" s="18" t="e">
        <f t="shared" si="4"/>
        <v>#N/A</v>
      </c>
      <c r="F66" s="18">
        <f t="shared" si="7"/>
        <v>53.56</v>
      </c>
      <c r="G66" s="18">
        <f t="shared" si="9"/>
        <v>0.97576709789468907</v>
      </c>
      <c r="H66" s="18" t="e">
        <f t="shared" si="5"/>
        <v>#N/A</v>
      </c>
      <c r="I66" s="18">
        <v>1.03</v>
      </c>
    </row>
    <row r="67" spans="1:9" x14ac:dyDescent="0.25">
      <c r="A67" s="18"/>
      <c r="B67" s="18"/>
      <c r="C67" s="18">
        <f t="shared" si="6"/>
        <v>52</v>
      </c>
      <c r="D67" s="18">
        <f t="shared" si="8"/>
        <v>0.99429398180699913</v>
      </c>
      <c r="E67" s="18">
        <f t="shared" si="4"/>
        <v>2.3183767368797681E-2</v>
      </c>
      <c r="F67" s="18">
        <f t="shared" si="7"/>
        <v>54.08</v>
      </c>
      <c r="G67" s="18">
        <f t="shared" si="9"/>
        <v>0.99574348623947373</v>
      </c>
      <c r="H67" s="18" t="e">
        <f t="shared" si="5"/>
        <v>#N/A</v>
      </c>
      <c r="I67" s="18">
        <v>1.04</v>
      </c>
    </row>
    <row r="68" spans="1:9" x14ac:dyDescent="0.25">
      <c r="A68" s="18"/>
      <c r="B68" s="18"/>
      <c r="C68" s="18">
        <f t="shared" si="6"/>
        <v>52.5</v>
      </c>
      <c r="D68" s="18">
        <f t="shared" si="8"/>
        <v>0.99921729887099875</v>
      </c>
      <c r="E68" s="18">
        <f t="shared" si="4"/>
        <v>4.9233170639996215E-3</v>
      </c>
      <c r="F68" s="18">
        <f t="shared" si="7"/>
        <v>54.6</v>
      </c>
      <c r="G68" s="18">
        <f t="shared" si="9"/>
        <v>0.99949686670960469</v>
      </c>
      <c r="H68" s="18" t="e">
        <f t="shared" si="5"/>
        <v>#N/A</v>
      </c>
      <c r="I68" s="18">
        <v>1.05</v>
      </c>
    </row>
    <row r="69" spans="1:9" x14ac:dyDescent="0.25">
      <c r="A69" s="18"/>
      <c r="B69" s="18"/>
      <c r="C69" s="18">
        <f t="shared" si="6"/>
        <v>53</v>
      </c>
      <c r="D69" s="18">
        <f t="shared" si="8"/>
        <v>0.99992609884483274</v>
      </c>
      <c r="E69" s="18">
        <f t="shared" si="4"/>
        <v>7.0879997383399562E-4</v>
      </c>
      <c r="F69" s="18">
        <f t="shared" si="7"/>
        <v>55.120000000000005</v>
      </c>
      <c r="G69" s="18">
        <f t="shared" si="9"/>
        <v>0.99996035276660922</v>
      </c>
      <c r="H69" s="18" t="e">
        <f t="shared" si="5"/>
        <v>#N/A</v>
      </c>
      <c r="I69" s="18">
        <v>1.06</v>
      </c>
    </row>
    <row r="70" spans="1:9" x14ac:dyDescent="0.25">
      <c r="A70" s="18"/>
      <c r="B70" s="18"/>
      <c r="C70" s="18">
        <f t="shared" si="6"/>
        <v>53.5</v>
      </c>
      <c r="D70" s="18">
        <f t="shared" si="8"/>
        <v>0.99999522654007733</v>
      </c>
      <c r="E70" s="18">
        <f t="shared" si="4"/>
        <v>6.9127695244586285E-5</v>
      </c>
      <c r="F70" s="18">
        <f t="shared" si="7"/>
        <v>55.64</v>
      </c>
      <c r="G70" s="18">
        <f t="shared" si="9"/>
        <v>0.99999793048649033</v>
      </c>
      <c r="H70" s="18" t="e">
        <f t="shared" si="5"/>
        <v>#N/A</v>
      </c>
      <c r="I70" s="18">
        <v>1.07</v>
      </c>
    </row>
    <row r="71" spans="1:9" x14ac:dyDescent="0.25">
      <c r="A71" s="18"/>
      <c r="B71" s="18"/>
      <c r="C71" s="18">
        <f t="shared" si="6"/>
        <v>54</v>
      </c>
      <c r="D71" s="18">
        <f t="shared" si="8"/>
        <v>0.99999978998030115</v>
      </c>
      <c r="E71" s="18">
        <f t="shared" si="4"/>
        <v>4.5634402238148297E-6</v>
      </c>
      <c r="F71" s="18">
        <f t="shared" si="7"/>
        <v>56.160000000000004</v>
      </c>
      <c r="G71" s="18">
        <f t="shared" si="9"/>
        <v>0.99999992876325439</v>
      </c>
      <c r="H71" s="18" t="e">
        <f t="shared" si="5"/>
        <v>#N/A</v>
      </c>
      <c r="I71" s="18">
        <v>1.08</v>
      </c>
    </row>
    <row r="72" spans="1:9" x14ac:dyDescent="0.25">
      <c r="A72" s="18"/>
      <c r="B72" s="18"/>
      <c r="C72" s="18">
        <f t="shared" si="6"/>
        <v>54.500000000000007</v>
      </c>
      <c r="D72" s="18">
        <f t="shared" si="8"/>
        <v>0.99999999372567627</v>
      </c>
      <c r="E72" s="18">
        <f t="shared" si="4"/>
        <v>2.0374537512690694E-7</v>
      </c>
      <c r="F72" s="18">
        <f t="shared" si="7"/>
        <v>56.680000000000007</v>
      </c>
      <c r="G72" s="18">
        <f t="shared" si="9"/>
        <v>0.99999999838817422</v>
      </c>
      <c r="H72" s="18" t="e">
        <f t="shared" si="5"/>
        <v>#N/A</v>
      </c>
      <c r="I72" s="18">
        <v>1.0900000000000001</v>
      </c>
    </row>
    <row r="73" spans="1:9" x14ac:dyDescent="0.25">
      <c r="A73" s="18"/>
      <c r="B73" s="18"/>
      <c r="C73" s="18">
        <f t="shared" si="6"/>
        <v>55.000000000000007</v>
      </c>
      <c r="D73" s="18">
        <f t="shared" si="8"/>
        <v>0.99999999987301857</v>
      </c>
      <c r="E73" s="18">
        <f t="shared" si="4"/>
        <v>6.1473423018654216E-9</v>
      </c>
      <c r="F73" s="18">
        <f t="shared" si="7"/>
        <v>57.2</v>
      </c>
      <c r="G73" s="18">
        <f t="shared" si="9"/>
        <v>0.9999999999760848</v>
      </c>
      <c r="H73" s="18" t="e">
        <f t="shared" si="5"/>
        <v>#N/A</v>
      </c>
      <c r="I73" s="18">
        <v>1.1000000000000001</v>
      </c>
    </row>
    <row r="74" spans="1:9" x14ac:dyDescent="0.25">
      <c r="A74" s="18"/>
      <c r="B74" s="18"/>
      <c r="C74" s="18">
        <f t="shared" si="6"/>
        <v>55.500000000000007</v>
      </c>
      <c r="D74" s="18">
        <f t="shared" si="8"/>
        <v>0.99999999999826217</v>
      </c>
      <c r="E74" s="18">
        <f t="shared" si="4"/>
        <v>1.2524359327414913E-10</v>
      </c>
      <c r="F74" s="18">
        <f t="shared" si="7"/>
        <v>57.720000000000006</v>
      </c>
      <c r="G74" s="18">
        <f t="shared" si="9"/>
        <v>0.99999999999976774</v>
      </c>
      <c r="H74" s="18" t="e">
        <f t="shared" si="5"/>
        <v>#N/A</v>
      </c>
      <c r="I74" s="18">
        <v>1.1100000000000001</v>
      </c>
    </row>
    <row r="75" spans="1:9" x14ac:dyDescent="0.25">
      <c r="A75" s="18"/>
      <c r="B75" s="18"/>
      <c r="C75" s="18">
        <f t="shared" si="6"/>
        <v>56.000000000000007</v>
      </c>
      <c r="D75" s="18">
        <f t="shared" si="8"/>
        <v>0.9999999999999839</v>
      </c>
      <c r="E75" s="18">
        <f t="shared" si="4"/>
        <v>1.7217338665886928E-12</v>
      </c>
      <c r="F75" s="18">
        <f t="shared" si="7"/>
        <v>58.240000000000009</v>
      </c>
      <c r="G75" s="18">
        <f t="shared" si="9"/>
        <v>0.99999999999999856</v>
      </c>
      <c r="H75" s="18" t="e">
        <f t="shared" si="5"/>
        <v>#N/A</v>
      </c>
      <c r="I75" s="18">
        <v>1.1200000000000001</v>
      </c>
    </row>
    <row r="76" spans="1:9" x14ac:dyDescent="0.25">
      <c r="A76" s="18"/>
      <c r="B76" s="18"/>
      <c r="C76" s="18">
        <f t="shared" si="6"/>
        <v>56.499999999999993</v>
      </c>
      <c r="D76" s="18">
        <f t="shared" si="8"/>
        <v>0.99999999999999989</v>
      </c>
      <c r="E76" s="18">
        <f t="shared" si="4"/>
        <v>1.5987211554602254E-14</v>
      </c>
      <c r="F76" s="18">
        <f t="shared" si="7"/>
        <v>58.759999999999991</v>
      </c>
      <c r="G76" s="18">
        <f t="shared" si="9"/>
        <v>1</v>
      </c>
      <c r="H76" s="18" t="e">
        <f t="shared" si="5"/>
        <v>#N/A</v>
      </c>
      <c r="I76" s="18">
        <v>1.1299999999999999</v>
      </c>
    </row>
    <row r="77" spans="1:9" x14ac:dyDescent="0.25">
      <c r="A77" s="18"/>
      <c r="B77" s="18"/>
      <c r="C77" s="18">
        <f t="shared" si="6"/>
        <v>56.999999999999993</v>
      </c>
      <c r="D77" s="18">
        <f t="shared" si="8"/>
        <v>1</v>
      </c>
      <c r="E77" s="18">
        <f t="shared" si="4"/>
        <v>1.1102230246251565E-16</v>
      </c>
      <c r="F77" s="18">
        <f t="shared" si="7"/>
        <v>59.279999999999994</v>
      </c>
      <c r="G77" s="18">
        <f t="shared" si="9"/>
        <v>1</v>
      </c>
      <c r="H77" s="18" t="e">
        <f t="shared" si="5"/>
        <v>#N/A</v>
      </c>
      <c r="I77" s="18">
        <v>1.1399999999999999</v>
      </c>
    </row>
    <row r="78" spans="1:9" x14ac:dyDescent="0.25">
      <c r="A78" s="18"/>
      <c r="B78" s="18"/>
      <c r="C78" s="18">
        <f t="shared" si="6"/>
        <v>57.499999999999993</v>
      </c>
      <c r="D78" s="18">
        <f t="shared" si="8"/>
        <v>1</v>
      </c>
      <c r="E78" s="18">
        <f t="shared" si="4"/>
        <v>0</v>
      </c>
      <c r="F78" s="18">
        <f t="shared" si="7"/>
        <v>59.8</v>
      </c>
      <c r="G78" s="18">
        <f t="shared" si="9"/>
        <v>1</v>
      </c>
      <c r="H78" s="18" t="e">
        <f t="shared" si="5"/>
        <v>#N/A</v>
      </c>
      <c r="I78" s="18">
        <v>1.1499999999999999</v>
      </c>
    </row>
    <row r="79" spans="1:9" x14ac:dyDescent="0.25">
      <c r="A79" s="18"/>
      <c r="B79" s="18"/>
      <c r="C79" s="18">
        <f t="shared" si="6"/>
        <v>57.999999999999993</v>
      </c>
      <c r="D79" s="18">
        <f t="shared" si="8"/>
        <v>1</v>
      </c>
      <c r="E79" s="18">
        <f t="shared" si="4"/>
        <v>0</v>
      </c>
      <c r="F79" s="18">
        <f t="shared" si="7"/>
        <v>60.319999999999993</v>
      </c>
      <c r="G79" s="18">
        <f t="shared" si="9"/>
        <v>1</v>
      </c>
      <c r="H79" s="18" t="e">
        <f t="shared" si="5"/>
        <v>#N/A</v>
      </c>
      <c r="I79" s="18">
        <v>1.1599999999999999</v>
      </c>
    </row>
    <row r="80" spans="1:9" x14ac:dyDescent="0.25">
      <c r="A80" s="18"/>
      <c r="B80" s="18"/>
      <c r="C80" s="18">
        <f t="shared" si="6"/>
        <v>58.5</v>
      </c>
      <c r="D80" s="18">
        <f t="shared" si="8"/>
        <v>1</v>
      </c>
      <c r="E80" s="18">
        <f t="shared" si="4"/>
        <v>0</v>
      </c>
      <c r="F80" s="18">
        <f t="shared" si="7"/>
        <v>60.839999999999996</v>
      </c>
      <c r="G80" s="18">
        <f t="shared" si="9"/>
        <v>1</v>
      </c>
      <c r="H80" s="18" t="e">
        <f t="shared" si="5"/>
        <v>#N/A</v>
      </c>
      <c r="I80" s="18">
        <v>1.17</v>
      </c>
    </row>
    <row r="81" spans="1:9" x14ac:dyDescent="0.25">
      <c r="A81" s="18"/>
      <c r="B81" s="18"/>
      <c r="C81" s="18">
        <f t="shared" si="6"/>
        <v>59</v>
      </c>
      <c r="D81" s="18">
        <f t="shared" si="8"/>
        <v>1</v>
      </c>
      <c r="E81" s="18">
        <f t="shared" si="4"/>
        <v>0</v>
      </c>
      <c r="F81" s="18">
        <f t="shared" si="7"/>
        <v>61.36</v>
      </c>
      <c r="G81" s="18">
        <f t="shared" si="9"/>
        <v>1</v>
      </c>
      <c r="H81" s="18" t="e">
        <f t="shared" si="5"/>
        <v>#N/A</v>
      </c>
      <c r="I81" s="18">
        <v>1.18</v>
      </c>
    </row>
    <row r="82" spans="1:9" x14ac:dyDescent="0.25">
      <c r="A82" s="18"/>
      <c r="B82" s="18"/>
      <c r="C82" s="18">
        <f t="shared" si="6"/>
        <v>59.5</v>
      </c>
      <c r="D82" s="18">
        <f t="shared" si="8"/>
        <v>1</v>
      </c>
      <c r="E82" s="18">
        <f t="shared" si="4"/>
        <v>0</v>
      </c>
      <c r="F82" s="18">
        <f t="shared" si="7"/>
        <v>61.879999999999995</v>
      </c>
      <c r="G82" s="18">
        <f t="shared" si="9"/>
        <v>1</v>
      </c>
      <c r="H82" s="18" t="e">
        <f t="shared" si="5"/>
        <v>#N/A</v>
      </c>
      <c r="I82" s="18">
        <v>1.19</v>
      </c>
    </row>
    <row r="83" spans="1:9" x14ac:dyDescent="0.25">
      <c r="A83" s="18"/>
      <c r="B83" s="18"/>
      <c r="C83" s="18">
        <f t="shared" si="6"/>
        <v>60</v>
      </c>
      <c r="D83" s="18">
        <f t="shared" si="8"/>
        <v>1</v>
      </c>
      <c r="E83" s="18">
        <f t="shared" si="4"/>
        <v>0</v>
      </c>
      <c r="F83" s="18">
        <f t="shared" si="7"/>
        <v>62.4</v>
      </c>
      <c r="G83" s="18">
        <f t="shared" si="9"/>
        <v>1</v>
      </c>
      <c r="H83" s="18" t="e">
        <f t="shared" si="5"/>
        <v>#N/A</v>
      </c>
      <c r="I83" s="18">
        <v>1.2</v>
      </c>
    </row>
    <row r="84" spans="1:9" x14ac:dyDescent="0.25">
      <c r="A84" s="18"/>
      <c r="B84" s="18"/>
      <c r="C84" s="18">
        <f t="shared" si="6"/>
        <v>60.5</v>
      </c>
      <c r="D84" s="18">
        <f t="shared" si="8"/>
        <v>1</v>
      </c>
      <c r="E84" s="18">
        <f t="shared" si="4"/>
        <v>0</v>
      </c>
      <c r="F84" s="18">
        <f t="shared" si="7"/>
        <v>62.92</v>
      </c>
      <c r="G84" s="18">
        <f t="shared" si="9"/>
        <v>1</v>
      </c>
      <c r="H84" s="18" t="e">
        <f t="shared" si="5"/>
        <v>#N/A</v>
      </c>
      <c r="I84" s="18">
        <v>1.21</v>
      </c>
    </row>
    <row r="85" spans="1:9" x14ac:dyDescent="0.25">
      <c r="A85" s="18"/>
      <c r="B85" s="18"/>
      <c r="C85" s="18">
        <f t="shared" si="6"/>
        <v>61</v>
      </c>
      <c r="D85" s="18">
        <f t="shared" si="8"/>
        <v>1</v>
      </c>
      <c r="E85" s="18">
        <f t="shared" si="4"/>
        <v>0</v>
      </c>
      <c r="F85" s="18">
        <f t="shared" si="7"/>
        <v>63.44</v>
      </c>
      <c r="G85" s="18">
        <f t="shared" si="9"/>
        <v>1</v>
      </c>
      <c r="H85" s="18" t="e">
        <f t="shared" si="5"/>
        <v>#N/A</v>
      </c>
      <c r="I85" s="18">
        <v>1.22</v>
      </c>
    </row>
    <row r="86" spans="1:9" x14ac:dyDescent="0.25">
      <c r="A86" s="18"/>
      <c r="B86" s="18"/>
      <c r="C86" s="18">
        <f t="shared" si="6"/>
        <v>61.5</v>
      </c>
      <c r="D86" s="18">
        <f t="shared" si="8"/>
        <v>1</v>
      </c>
      <c r="E86" s="18">
        <f t="shared" si="4"/>
        <v>0</v>
      </c>
      <c r="F86" s="18">
        <f t="shared" si="7"/>
        <v>63.96</v>
      </c>
      <c r="G86" s="18">
        <f t="shared" si="9"/>
        <v>1</v>
      </c>
      <c r="H86" s="18" t="e">
        <f t="shared" si="5"/>
        <v>#N/A</v>
      </c>
      <c r="I86" s="18">
        <v>1.23</v>
      </c>
    </row>
    <row r="87" spans="1:9" x14ac:dyDescent="0.25">
      <c r="A87" s="18"/>
      <c r="B87" s="18"/>
      <c r="C87" s="18">
        <f t="shared" si="6"/>
        <v>62</v>
      </c>
      <c r="D87" s="18">
        <f t="shared" si="8"/>
        <v>1</v>
      </c>
      <c r="E87" s="18">
        <f t="shared" si="4"/>
        <v>0</v>
      </c>
      <c r="F87" s="18">
        <f t="shared" si="7"/>
        <v>64.48</v>
      </c>
      <c r="G87" s="18">
        <f t="shared" si="9"/>
        <v>1</v>
      </c>
      <c r="H87" s="18" t="e">
        <f t="shared" si="5"/>
        <v>#N/A</v>
      </c>
      <c r="I87" s="18">
        <v>1.24</v>
      </c>
    </row>
    <row r="88" spans="1:9" x14ac:dyDescent="0.25">
      <c r="A88" s="18"/>
      <c r="B88" s="18"/>
      <c r="C88" s="18">
        <f t="shared" si="6"/>
        <v>62.5</v>
      </c>
      <c r="D88" s="18">
        <f t="shared" si="8"/>
        <v>1</v>
      </c>
      <c r="E88" s="18">
        <f t="shared" si="4"/>
        <v>0</v>
      </c>
      <c r="F88" s="18">
        <f t="shared" si="7"/>
        <v>65</v>
      </c>
      <c r="G88" s="18">
        <f t="shared" si="9"/>
        <v>1</v>
      </c>
      <c r="H88" s="18" t="e">
        <f t="shared" si="5"/>
        <v>#N/A</v>
      </c>
      <c r="I88" s="18">
        <v>1.25</v>
      </c>
    </row>
    <row r="89" spans="1:9" x14ac:dyDescent="0.25">
      <c r="A89" s="18"/>
      <c r="B89" s="18"/>
      <c r="C89" s="18">
        <f t="shared" si="6"/>
        <v>63</v>
      </c>
      <c r="D89" s="18">
        <f t="shared" si="8"/>
        <v>1</v>
      </c>
      <c r="E89" s="18">
        <f t="shared" si="4"/>
        <v>0</v>
      </c>
      <c r="F89" s="18">
        <f t="shared" si="7"/>
        <v>65.52</v>
      </c>
      <c r="G89" s="18">
        <f t="shared" si="9"/>
        <v>1</v>
      </c>
      <c r="H89" s="18" t="e">
        <f t="shared" si="5"/>
        <v>#N/A</v>
      </c>
      <c r="I89" s="18">
        <v>1.26</v>
      </c>
    </row>
    <row r="90" spans="1:9" x14ac:dyDescent="0.25">
      <c r="A90" s="18"/>
      <c r="B90" s="18"/>
      <c r="C90" s="18">
        <f t="shared" si="6"/>
        <v>63.5</v>
      </c>
      <c r="D90" s="18">
        <f t="shared" si="8"/>
        <v>1</v>
      </c>
      <c r="E90" s="18">
        <f t="shared" si="4"/>
        <v>0</v>
      </c>
      <c r="F90" s="18">
        <f t="shared" si="7"/>
        <v>66.040000000000006</v>
      </c>
      <c r="G90" s="18">
        <f t="shared" si="9"/>
        <v>1</v>
      </c>
      <c r="H90" s="18" t="e">
        <f t="shared" si="5"/>
        <v>#N/A</v>
      </c>
      <c r="I90" s="18">
        <v>1.27</v>
      </c>
    </row>
    <row r="91" spans="1:9" x14ac:dyDescent="0.25">
      <c r="A91" s="18"/>
      <c r="B91" s="18"/>
      <c r="C91" s="18">
        <f t="shared" si="6"/>
        <v>64</v>
      </c>
      <c r="D91" s="18">
        <f t="shared" si="8"/>
        <v>1</v>
      </c>
      <c r="E91" s="18">
        <f t="shared" si="4"/>
        <v>0</v>
      </c>
      <c r="F91" s="18">
        <f t="shared" si="7"/>
        <v>66.56</v>
      </c>
      <c r="G91" s="18">
        <f t="shared" si="9"/>
        <v>1</v>
      </c>
      <c r="H91" s="18" t="e">
        <f t="shared" si="5"/>
        <v>#N/A</v>
      </c>
      <c r="I91" s="18">
        <v>1.28</v>
      </c>
    </row>
    <row r="92" spans="1:9" x14ac:dyDescent="0.25">
      <c r="A92" s="18"/>
      <c r="B92" s="18"/>
      <c r="C92" s="18">
        <f t="shared" si="6"/>
        <v>64.5</v>
      </c>
      <c r="D92" s="18">
        <f t="shared" si="8"/>
        <v>1</v>
      </c>
      <c r="E92" s="18">
        <f t="shared" si="4"/>
        <v>0</v>
      </c>
      <c r="F92" s="18">
        <f t="shared" si="7"/>
        <v>67.08</v>
      </c>
      <c r="G92" s="18">
        <f t="shared" si="9"/>
        <v>1</v>
      </c>
      <c r="H92" s="18" t="e">
        <f t="shared" si="5"/>
        <v>#N/A</v>
      </c>
      <c r="I92" s="18">
        <v>1.29</v>
      </c>
    </row>
    <row r="93" spans="1:9" x14ac:dyDescent="0.25">
      <c r="A93" s="18"/>
      <c r="B93" s="18"/>
      <c r="C93" s="18">
        <f t="shared" si="6"/>
        <v>65</v>
      </c>
      <c r="D93" s="18">
        <f t="shared" si="8"/>
        <v>1</v>
      </c>
      <c r="E93" s="18">
        <f t="shared" si="4"/>
        <v>0</v>
      </c>
      <c r="F93" s="18">
        <f t="shared" si="7"/>
        <v>67.600000000000009</v>
      </c>
      <c r="G93" s="18">
        <f t="shared" si="9"/>
        <v>1</v>
      </c>
      <c r="H93" s="18" t="e">
        <f t="shared" si="5"/>
        <v>#N/A</v>
      </c>
      <c r="I93" s="18">
        <v>1.3</v>
      </c>
    </row>
    <row r="94" spans="1:9" x14ac:dyDescent="0.25">
      <c r="A94" s="18"/>
      <c r="B94" s="18"/>
      <c r="C94" s="18"/>
      <c r="D94" s="18"/>
      <c r="E94" s="18"/>
    </row>
    <row r="95" spans="1:9" x14ac:dyDescent="0.25">
      <c r="A95" s="18"/>
      <c r="B95" s="18"/>
      <c r="C95" s="18"/>
      <c r="D95" s="18"/>
      <c r="E95" s="18"/>
    </row>
    <row r="96" spans="1:9" x14ac:dyDescent="0.25">
      <c r="A96" s="18"/>
      <c r="B96" s="18"/>
      <c r="C96" s="18"/>
      <c r="D96" s="18"/>
      <c r="E96" s="18"/>
    </row>
    <row r="97" spans="1:5" x14ac:dyDescent="0.25">
      <c r="A97" s="18"/>
      <c r="B97" s="18"/>
      <c r="C97" s="18"/>
      <c r="D97" s="18"/>
      <c r="E97" s="18"/>
    </row>
    <row r="98" spans="1:5" x14ac:dyDescent="0.25">
      <c r="A98" s="18"/>
      <c r="B98" s="18"/>
      <c r="C98" s="18"/>
      <c r="D98" s="18"/>
      <c r="E98" s="18"/>
    </row>
    <row r="99" spans="1:5" x14ac:dyDescent="0.25">
      <c r="A99" s="18"/>
      <c r="B99" s="18"/>
      <c r="C99" s="18"/>
      <c r="D99" s="18"/>
      <c r="E99" s="18"/>
    </row>
    <row r="100" spans="1:5" x14ac:dyDescent="0.25">
      <c r="A100" s="18"/>
      <c r="B100" s="18"/>
      <c r="C100" s="18"/>
      <c r="D100" s="18"/>
      <c r="E100" s="18"/>
    </row>
    <row r="101" spans="1:5" x14ac:dyDescent="0.25">
      <c r="A101" s="18"/>
      <c r="B101" s="18"/>
      <c r="C101" s="18"/>
      <c r="D101" s="18"/>
      <c r="E101" s="18"/>
    </row>
    <row r="102" spans="1:5" x14ac:dyDescent="0.25">
      <c r="A102" s="18"/>
      <c r="B102" s="18"/>
      <c r="C102" s="18"/>
      <c r="D102" s="18"/>
      <c r="E102" s="18"/>
    </row>
    <row r="103" spans="1:5" x14ac:dyDescent="0.25">
      <c r="A103" s="18"/>
      <c r="B103" s="18"/>
      <c r="C103" s="18"/>
      <c r="D103" s="18"/>
      <c r="E103" s="18"/>
    </row>
    <row r="104" spans="1:5" x14ac:dyDescent="0.25">
      <c r="A104" s="18"/>
      <c r="B104" s="18"/>
      <c r="C104" s="18"/>
      <c r="D104" s="18"/>
      <c r="E104" s="18"/>
    </row>
    <row r="105" spans="1:5" x14ac:dyDescent="0.25">
      <c r="A105" s="18"/>
      <c r="B105" s="18"/>
      <c r="C105" s="18"/>
      <c r="D105" s="18"/>
      <c r="E105" s="18"/>
    </row>
    <row r="106" spans="1:5" x14ac:dyDescent="0.25">
      <c r="A106" s="18"/>
      <c r="B106" s="18"/>
      <c r="C106" s="18"/>
      <c r="D106" s="18"/>
      <c r="E106" s="18"/>
    </row>
    <row r="107" spans="1:5" x14ac:dyDescent="0.25">
      <c r="A107" s="18"/>
      <c r="B107" s="18"/>
      <c r="C107" s="18"/>
      <c r="D107" s="18"/>
      <c r="E107" s="18"/>
    </row>
    <row r="108" spans="1:5" x14ac:dyDescent="0.25">
      <c r="A108" s="18"/>
      <c r="B108" s="18"/>
      <c r="C108" s="18"/>
      <c r="D108" s="18"/>
      <c r="E108" s="18"/>
    </row>
    <row r="109" spans="1:5" x14ac:dyDescent="0.25">
      <c r="A109" s="18"/>
      <c r="B109" s="18"/>
      <c r="C109" s="18"/>
      <c r="D109" s="18"/>
      <c r="E109" s="18"/>
    </row>
    <row r="110" spans="1:5" x14ac:dyDescent="0.25">
      <c r="A110" s="18"/>
      <c r="B110" s="18"/>
      <c r="C110" s="18"/>
      <c r="D110" s="18"/>
      <c r="E110" s="18"/>
    </row>
    <row r="111" spans="1:5" x14ac:dyDescent="0.25">
      <c r="A111" s="18"/>
      <c r="B111" s="18"/>
      <c r="C111" s="18"/>
      <c r="D111" s="18"/>
      <c r="E111" s="18"/>
    </row>
    <row r="112" spans="1:5" x14ac:dyDescent="0.25">
      <c r="A112" s="18"/>
      <c r="B112" s="18"/>
      <c r="C112" s="18"/>
      <c r="D112" s="18"/>
      <c r="E112" s="18"/>
    </row>
    <row r="113" spans="1:5" x14ac:dyDescent="0.25">
      <c r="A113" s="18"/>
      <c r="B113" s="18"/>
      <c r="C113" s="18"/>
      <c r="D113" s="18"/>
      <c r="E113" s="18"/>
    </row>
    <row r="114" spans="1:5" x14ac:dyDescent="0.25">
      <c r="A114" s="18"/>
      <c r="B114" s="18"/>
      <c r="C114" s="18"/>
      <c r="D114" s="18"/>
      <c r="E114" s="18"/>
    </row>
    <row r="115" spans="1:5" x14ac:dyDescent="0.25">
      <c r="A115" s="18"/>
      <c r="B115" s="18"/>
      <c r="C115" s="18"/>
      <c r="D115" s="18"/>
      <c r="E115" s="18"/>
    </row>
    <row r="116" spans="1:5" x14ac:dyDescent="0.25">
      <c r="A116" s="18"/>
      <c r="B116" s="18"/>
      <c r="C116" s="18"/>
      <c r="D116" s="18"/>
      <c r="E116" s="18"/>
    </row>
    <row r="117" spans="1:5" x14ac:dyDescent="0.25">
      <c r="A117" s="18"/>
      <c r="B117" s="18"/>
      <c r="C117" s="18"/>
      <c r="D117" s="18"/>
      <c r="E117" s="18"/>
    </row>
    <row r="118" spans="1:5" x14ac:dyDescent="0.25">
      <c r="A118" s="18"/>
      <c r="B118" s="18"/>
      <c r="C118" s="18"/>
      <c r="D118" s="18"/>
      <c r="E118" s="18"/>
    </row>
    <row r="119" spans="1:5" x14ac:dyDescent="0.25">
      <c r="A119" s="18"/>
      <c r="B119" s="18"/>
      <c r="C119" s="18"/>
      <c r="D119" s="18"/>
      <c r="E119" s="18"/>
    </row>
    <row r="120" spans="1:5" x14ac:dyDescent="0.25">
      <c r="A120" s="18"/>
      <c r="B120" s="18"/>
      <c r="C120" s="18"/>
      <c r="D120" s="18"/>
      <c r="E120" s="18"/>
    </row>
    <row r="121" spans="1:5" x14ac:dyDescent="0.25">
      <c r="A121" s="18"/>
      <c r="B121" s="18"/>
      <c r="C121" s="18"/>
      <c r="D121" s="18"/>
      <c r="E121" s="18"/>
    </row>
    <row r="122" spans="1:5" x14ac:dyDescent="0.25">
      <c r="A122" s="18"/>
      <c r="B122" s="18"/>
      <c r="C122" s="18"/>
      <c r="D122" s="18"/>
      <c r="E122" s="18"/>
    </row>
    <row r="123" spans="1:5" x14ac:dyDescent="0.25">
      <c r="A123" s="18"/>
      <c r="B123" s="18"/>
      <c r="C123" s="18"/>
      <c r="D123" s="18"/>
      <c r="E123" s="18"/>
    </row>
    <row r="124" spans="1:5" x14ac:dyDescent="0.25">
      <c r="A124" s="18"/>
      <c r="B124" s="18"/>
      <c r="C124" s="18"/>
      <c r="D124" s="18"/>
      <c r="E124" s="18"/>
    </row>
    <row r="125" spans="1:5" x14ac:dyDescent="0.25">
      <c r="A125" s="18"/>
      <c r="B125" s="18"/>
      <c r="C125" s="18"/>
      <c r="D125" s="18"/>
      <c r="E125" s="18"/>
    </row>
    <row r="126" spans="1:5" x14ac:dyDescent="0.25">
      <c r="A126" s="18"/>
      <c r="B126" s="18"/>
      <c r="C126" s="18"/>
      <c r="D126" s="18"/>
      <c r="E126" s="18"/>
    </row>
    <row r="127" spans="1:5" x14ac:dyDescent="0.25">
      <c r="A127" s="18"/>
      <c r="B127" s="18"/>
      <c r="C127" s="18"/>
      <c r="D127" s="18"/>
      <c r="E127" s="18"/>
    </row>
    <row r="128" spans="1:5" x14ac:dyDescent="0.25">
      <c r="A128" s="18"/>
      <c r="B128" s="18"/>
      <c r="C128" s="18"/>
      <c r="D128" s="18"/>
      <c r="E128" s="18"/>
    </row>
    <row r="129" spans="1:5" x14ac:dyDescent="0.25">
      <c r="A129" s="18"/>
      <c r="B129" s="18"/>
      <c r="C129" s="18"/>
      <c r="D129" s="18"/>
      <c r="E129" s="18"/>
    </row>
    <row r="130" spans="1:5" x14ac:dyDescent="0.25">
      <c r="A130" s="18"/>
      <c r="B130" s="18"/>
      <c r="C130" s="18"/>
      <c r="D130" s="18"/>
      <c r="E130" s="18"/>
    </row>
    <row r="131" spans="1:5" x14ac:dyDescent="0.25">
      <c r="A131" s="18"/>
      <c r="B131" s="18"/>
      <c r="C131" s="18"/>
      <c r="D131" s="18"/>
      <c r="E131" s="18"/>
    </row>
    <row r="132" spans="1:5" x14ac:dyDescent="0.25">
      <c r="A132" s="18"/>
      <c r="B132" s="18"/>
      <c r="C132" s="18"/>
      <c r="D132" s="18"/>
      <c r="E132" s="18"/>
    </row>
    <row r="133" spans="1:5" x14ac:dyDescent="0.25">
      <c r="A133" s="18"/>
      <c r="B133" s="18"/>
      <c r="C133" s="18"/>
      <c r="D133" s="18"/>
      <c r="E133" s="18"/>
    </row>
    <row r="134" spans="1:5" x14ac:dyDescent="0.25">
      <c r="A134" s="18"/>
      <c r="B134" s="18"/>
      <c r="C134" s="18"/>
      <c r="D134" s="18"/>
      <c r="E134" s="18"/>
    </row>
    <row r="135" spans="1:5" x14ac:dyDescent="0.25">
      <c r="A135" s="18"/>
      <c r="B135" s="18"/>
      <c r="C135" s="18"/>
      <c r="D135" s="18"/>
      <c r="E135" s="18"/>
    </row>
    <row r="136" spans="1:5" x14ac:dyDescent="0.25">
      <c r="A136" s="18"/>
      <c r="B136" s="18"/>
      <c r="C136" s="18"/>
      <c r="D136" s="18"/>
      <c r="E136" s="18"/>
    </row>
    <row r="137" spans="1:5" x14ac:dyDescent="0.25">
      <c r="A137" s="18"/>
      <c r="B137" s="18"/>
      <c r="C137" s="18"/>
      <c r="D137" s="18"/>
      <c r="E137" s="18"/>
    </row>
    <row r="138" spans="1:5" x14ac:dyDescent="0.25">
      <c r="A138" s="18"/>
      <c r="B138" s="18"/>
      <c r="C138" s="18"/>
      <c r="D138" s="18"/>
      <c r="E138" s="18"/>
    </row>
    <row r="139" spans="1:5" x14ac:dyDescent="0.25">
      <c r="A139" s="18"/>
      <c r="B139" s="18"/>
      <c r="C139" s="18"/>
      <c r="D139" s="18"/>
      <c r="E139" s="18"/>
    </row>
    <row r="140" spans="1:5" x14ac:dyDescent="0.25">
      <c r="A140" s="18"/>
      <c r="B140" s="18"/>
      <c r="C140" s="18"/>
      <c r="D140" s="18"/>
      <c r="E140" s="18"/>
    </row>
    <row r="141" spans="1:5" x14ac:dyDescent="0.25">
      <c r="A141" s="18"/>
      <c r="B141" s="18"/>
      <c r="C141" s="18"/>
      <c r="D141" s="18"/>
      <c r="E141" s="18"/>
    </row>
    <row r="142" spans="1:5" x14ac:dyDescent="0.25">
      <c r="A142" s="18"/>
      <c r="B142" s="18"/>
      <c r="C142" s="18"/>
      <c r="D142" s="18"/>
      <c r="E142" s="18"/>
    </row>
    <row r="143" spans="1:5" x14ac:dyDescent="0.25">
      <c r="A143" s="18"/>
      <c r="B143" s="18"/>
      <c r="C143" s="18"/>
      <c r="D143" s="18"/>
      <c r="E143" s="18"/>
    </row>
    <row r="144" spans="1:5" x14ac:dyDescent="0.25">
      <c r="A144" s="18"/>
      <c r="B144" s="18"/>
      <c r="C144" s="18"/>
      <c r="D144" s="18"/>
      <c r="E144" s="18"/>
    </row>
    <row r="145" spans="1:5" x14ac:dyDescent="0.25">
      <c r="A145" s="18"/>
      <c r="B145" s="18"/>
      <c r="C145" s="18"/>
      <c r="D145" s="18"/>
      <c r="E145" s="18"/>
    </row>
    <row r="146" spans="1:5" x14ac:dyDescent="0.25">
      <c r="A146" s="18"/>
      <c r="B146" s="18"/>
      <c r="C146" s="18"/>
      <c r="D146" s="18"/>
      <c r="E146" s="18"/>
    </row>
    <row r="147" spans="1:5" x14ac:dyDescent="0.25">
      <c r="A147" s="18"/>
      <c r="B147" s="18"/>
      <c r="C147" s="18"/>
      <c r="D147" s="18"/>
      <c r="E147" s="18"/>
    </row>
    <row r="148" spans="1:5" x14ac:dyDescent="0.25">
      <c r="A148" s="18"/>
      <c r="B148" s="18"/>
      <c r="C148" s="18"/>
      <c r="D148" s="18"/>
      <c r="E148" s="18"/>
    </row>
    <row r="149" spans="1:5" x14ac:dyDescent="0.25">
      <c r="A149" s="18"/>
      <c r="B149" s="18"/>
      <c r="C149" s="18"/>
      <c r="D149" s="18"/>
      <c r="E149" s="18"/>
    </row>
    <row r="150" spans="1:5" x14ac:dyDescent="0.25">
      <c r="A150" s="18"/>
      <c r="B150" s="18"/>
      <c r="C150" s="18"/>
      <c r="D150" s="18"/>
      <c r="E150" s="18"/>
    </row>
    <row r="151" spans="1:5" x14ac:dyDescent="0.25">
      <c r="A151" s="18"/>
      <c r="B151" s="18"/>
      <c r="C151" s="18"/>
      <c r="D151" s="18"/>
      <c r="E151" s="18"/>
    </row>
    <row r="152" spans="1:5" x14ac:dyDescent="0.25">
      <c r="A152" s="18"/>
      <c r="B152" s="18"/>
      <c r="C152" s="18"/>
      <c r="D152" s="18"/>
      <c r="E152" s="18"/>
    </row>
    <row r="153" spans="1:5" x14ac:dyDescent="0.25">
      <c r="A153" s="18"/>
      <c r="B153" s="18"/>
      <c r="C153" s="18"/>
      <c r="D153" s="18"/>
      <c r="E153" s="18"/>
    </row>
    <row r="154" spans="1:5" x14ac:dyDescent="0.25">
      <c r="A154" s="18"/>
      <c r="B154" s="18"/>
      <c r="C154" s="18"/>
      <c r="D154" s="18"/>
      <c r="E154" s="18"/>
    </row>
    <row r="155" spans="1:5" x14ac:dyDescent="0.25">
      <c r="A155" s="18"/>
      <c r="B155" s="18"/>
      <c r="C155" s="18"/>
      <c r="D155" s="18"/>
      <c r="E155" s="18"/>
    </row>
    <row r="156" spans="1:5" x14ac:dyDescent="0.25">
      <c r="A156" s="18"/>
      <c r="B156" s="18"/>
      <c r="C156" s="18"/>
      <c r="D156" s="18"/>
      <c r="E156" s="18"/>
    </row>
    <row r="157" spans="1:5" x14ac:dyDescent="0.25">
      <c r="A157" s="18"/>
      <c r="B157" s="18"/>
      <c r="C157" s="18"/>
      <c r="D157" s="18"/>
      <c r="E157" s="18"/>
    </row>
    <row r="158" spans="1:5" x14ac:dyDescent="0.25">
      <c r="A158" s="18"/>
      <c r="B158" s="18"/>
      <c r="C158" s="18"/>
      <c r="D158" s="18"/>
      <c r="E158" s="18"/>
    </row>
    <row r="159" spans="1:5" x14ac:dyDescent="0.25">
      <c r="A159" s="18"/>
      <c r="B159" s="18"/>
      <c r="C159" s="18"/>
      <c r="D159" s="18"/>
      <c r="E159" s="18"/>
    </row>
    <row r="160" spans="1:5" x14ac:dyDescent="0.25">
      <c r="A160" s="18"/>
      <c r="B160" s="18"/>
      <c r="C160" s="18"/>
      <c r="D160" s="18"/>
      <c r="E160" s="18"/>
    </row>
    <row r="161" spans="1:5" x14ac:dyDescent="0.25">
      <c r="A161" s="18"/>
      <c r="B161" s="18"/>
      <c r="C161" s="18"/>
      <c r="D161" s="18"/>
      <c r="E161" s="18"/>
    </row>
    <row r="162" spans="1:5" x14ac:dyDescent="0.25">
      <c r="A162" s="18"/>
      <c r="B162" s="18"/>
      <c r="C162" s="18"/>
      <c r="D162" s="18"/>
      <c r="E162" s="18"/>
    </row>
    <row r="163" spans="1:5" x14ac:dyDescent="0.25">
      <c r="A163" s="18"/>
      <c r="B163" s="18"/>
      <c r="C163" s="18"/>
      <c r="D163" s="18"/>
      <c r="E163" s="18"/>
    </row>
    <row r="164" spans="1:5" x14ac:dyDescent="0.25">
      <c r="A164" s="18"/>
      <c r="B164" s="18"/>
      <c r="C164" s="18"/>
      <c r="D164" s="18"/>
      <c r="E164" s="18"/>
    </row>
    <row r="165" spans="1:5" x14ac:dyDescent="0.25">
      <c r="A165" s="18"/>
      <c r="B165" s="18"/>
      <c r="C165" s="18"/>
      <c r="D165" s="18"/>
      <c r="E165" s="18"/>
    </row>
    <row r="166" spans="1:5" x14ac:dyDescent="0.25">
      <c r="A166" s="18"/>
      <c r="B166" s="18"/>
      <c r="C166" s="18"/>
      <c r="D166" s="18"/>
      <c r="E166" s="18"/>
    </row>
    <row r="167" spans="1:5" x14ac:dyDescent="0.25">
      <c r="A167" s="18"/>
      <c r="B167" s="18"/>
      <c r="C167" s="18"/>
      <c r="D167" s="18"/>
      <c r="E167" s="18"/>
    </row>
    <row r="168" spans="1:5" x14ac:dyDescent="0.25">
      <c r="A168" s="18"/>
      <c r="B168" s="18"/>
      <c r="C168" s="18"/>
      <c r="D168" s="18"/>
      <c r="E168" s="18"/>
    </row>
    <row r="169" spans="1:5" x14ac:dyDescent="0.25">
      <c r="A169" s="18"/>
      <c r="B169" s="18"/>
      <c r="C169" s="18"/>
      <c r="D169" s="18"/>
      <c r="E169" s="18"/>
    </row>
    <row r="170" spans="1:5" x14ac:dyDescent="0.25">
      <c r="A170" s="18"/>
      <c r="B170" s="18"/>
      <c r="C170" s="18"/>
      <c r="D170" s="18"/>
      <c r="E170" s="18"/>
    </row>
    <row r="171" spans="1:5" x14ac:dyDescent="0.25">
      <c r="A171" s="18"/>
      <c r="B171" s="18"/>
      <c r="C171" s="18"/>
      <c r="D171" s="18"/>
      <c r="E171" s="18"/>
    </row>
    <row r="172" spans="1:5" x14ac:dyDescent="0.25">
      <c r="A172" s="18"/>
      <c r="B172" s="18"/>
      <c r="C172" s="18"/>
      <c r="D172" s="18"/>
      <c r="E172" s="18"/>
    </row>
    <row r="173" spans="1:5" x14ac:dyDescent="0.25">
      <c r="A173" s="18"/>
      <c r="B173" s="18"/>
      <c r="C173" s="18"/>
      <c r="D173" s="18"/>
      <c r="E173" s="18"/>
    </row>
    <row r="174" spans="1:5" x14ac:dyDescent="0.25">
      <c r="A174" s="18"/>
      <c r="B174" s="18"/>
      <c r="C174" s="18"/>
      <c r="D174" s="18"/>
      <c r="E174" s="18"/>
    </row>
    <row r="175" spans="1:5" x14ac:dyDescent="0.25">
      <c r="A175" s="18"/>
      <c r="B175" s="18"/>
      <c r="C175" s="18"/>
      <c r="D175" s="18"/>
      <c r="E175" s="18"/>
    </row>
    <row r="176" spans="1:5" x14ac:dyDescent="0.25">
      <c r="A176" s="18"/>
      <c r="B176" s="18"/>
      <c r="C176" s="18"/>
      <c r="D176" s="18"/>
      <c r="E176" s="18"/>
    </row>
    <row r="177" spans="1:5" x14ac:dyDescent="0.25">
      <c r="A177" s="18"/>
      <c r="B177" s="18"/>
      <c r="C177" s="18"/>
      <c r="D177" s="18"/>
      <c r="E177" s="18"/>
    </row>
    <row r="178" spans="1:5" x14ac:dyDescent="0.25">
      <c r="A178" s="18"/>
      <c r="B178" s="18"/>
      <c r="C178" s="18"/>
      <c r="D178" s="18"/>
      <c r="E178" s="18"/>
    </row>
    <row r="179" spans="1:5" x14ac:dyDescent="0.25">
      <c r="A179" s="18"/>
      <c r="B179" s="18"/>
      <c r="C179" s="18"/>
      <c r="D179" s="18"/>
      <c r="E179" s="18"/>
    </row>
    <row r="180" spans="1:5" x14ac:dyDescent="0.25">
      <c r="A180" s="18"/>
      <c r="B180" s="18"/>
      <c r="C180" s="18"/>
      <c r="D180" s="18"/>
      <c r="E180" s="18"/>
    </row>
    <row r="181" spans="1:5" x14ac:dyDescent="0.25">
      <c r="A181" s="18"/>
      <c r="B181" s="18"/>
      <c r="C181" s="18"/>
      <c r="D181" s="18"/>
      <c r="E181" s="18"/>
    </row>
    <row r="182" spans="1:5" x14ac:dyDescent="0.25">
      <c r="A182" s="18"/>
      <c r="B182" s="18"/>
      <c r="C182" s="18"/>
      <c r="D182" s="18"/>
      <c r="E182" s="18"/>
    </row>
    <row r="183" spans="1:5" x14ac:dyDescent="0.25">
      <c r="A183" s="18"/>
      <c r="B183" s="18"/>
      <c r="C183" s="18"/>
      <c r="D183" s="18"/>
      <c r="E183" s="18"/>
    </row>
    <row r="184" spans="1:5" x14ac:dyDescent="0.25">
      <c r="A184" s="18"/>
      <c r="B184" s="18"/>
      <c r="C184" s="18"/>
      <c r="D184" s="18"/>
      <c r="E184" s="18"/>
    </row>
    <row r="185" spans="1:5" x14ac:dyDescent="0.25">
      <c r="A185" s="18"/>
      <c r="B185" s="18"/>
      <c r="C185" s="18"/>
      <c r="D185" s="18"/>
      <c r="E185" s="18"/>
    </row>
    <row r="186" spans="1:5" x14ac:dyDescent="0.25">
      <c r="A186" s="18"/>
      <c r="B186" s="18"/>
      <c r="C186" s="18"/>
      <c r="D186" s="18"/>
      <c r="E186" s="18"/>
    </row>
    <row r="187" spans="1:5" x14ac:dyDescent="0.25">
      <c r="A187" s="18"/>
      <c r="B187" s="18"/>
      <c r="C187" s="18"/>
      <c r="D187" s="18"/>
      <c r="E187" s="18"/>
    </row>
    <row r="188" spans="1:5" x14ac:dyDescent="0.25">
      <c r="A188" s="18"/>
      <c r="B188" s="18"/>
      <c r="C188" s="18"/>
      <c r="D188" s="18"/>
      <c r="E188" s="18"/>
    </row>
    <row r="189" spans="1:5" x14ac:dyDescent="0.25">
      <c r="A189" s="18"/>
      <c r="B189" s="18"/>
      <c r="C189" s="18"/>
      <c r="D189" s="18"/>
      <c r="E189" s="18"/>
    </row>
    <row r="190" spans="1:5" x14ac:dyDescent="0.25">
      <c r="A190" s="18"/>
      <c r="B190" s="18"/>
      <c r="C190" s="18"/>
      <c r="D190" s="18"/>
      <c r="E190" s="18"/>
    </row>
    <row r="191" spans="1:5" x14ac:dyDescent="0.25">
      <c r="A191" s="18"/>
      <c r="B191" s="18"/>
      <c r="C191" s="18"/>
      <c r="D191" s="18"/>
      <c r="E191" s="18"/>
    </row>
    <row r="192" spans="1:5" x14ac:dyDescent="0.25">
      <c r="A192" s="18"/>
      <c r="B192" s="18"/>
      <c r="C192" s="18"/>
      <c r="D192" s="18"/>
      <c r="E192" s="18"/>
    </row>
    <row r="193" spans="1:5" x14ac:dyDescent="0.25">
      <c r="A193" s="18"/>
      <c r="B193" s="18"/>
      <c r="C193" s="18"/>
      <c r="D193" s="18"/>
      <c r="E193" s="18"/>
    </row>
    <row r="194" spans="1:5" x14ac:dyDescent="0.25">
      <c r="A194" s="18"/>
      <c r="B194" s="18"/>
      <c r="C194" s="18"/>
      <c r="D194" s="18"/>
      <c r="E194" s="18"/>
    </row>
    <row r="195" spans="1:5" x14ac:dyDescent="0.25">
      <c r="A195" s="18"/>
      <c r="B195" s="18"/>
      <c r="C195" s="18"/>
      <c r="D195" s="18"/>
      <c r="E195" s="18"/>
    </row>
    <row r="196" spans="1:5" x14ac:dyDescent="0.25">
      <c r="A196" s="18"/>
      <c r="B196" s="18"/>
      <c r="C196" s="18"/>
      <c r="D196" s="18"/>
      <c r="E196" s="18"/>
    </row>
    <row r="197" spans="1:5" x14ac:dyDescent="0.25">
      <c r="A197" s="18"/>
      <c r="B197" s="18"/>
      <c r="C197" s="18"/>
      <c r="D197" s="18"/>
      <c r="E197" s="18"/>
    </row>
    <row r="198" spans="1:5" x14ac:dyDescent="0.25">
      <c r="A198" s="18"/>
      <c r="B198" s="18"/>
      <c r="C198" s="18"/>
      <c r="D198" s="18"/>
      <c r="E198" s="18"/>
    </row>
    <row r="199" spans="1:5" x14ac:dyDescent="0.25">
      <c r="A199" s="18"/>
      <c r="B199" s="18"/>
      <c r="C199" s="18"/>
      <c r="D199" s="18"/>
      <c r="E199" s="18"/>
    </row>
    <row r="200" spans="1:5" x14ac:dyDescent="0.25">
      <c r="A200" s="18"/>
      <c r="B200" s="18"/>
      <c r="C200" s="18"/>
      <c r="D200" s="18"/>
      <c r="E200" s="18"/>
    </row>
    <row r="201" spans="1:5" x14ac:dyDescent="0.25">
      <c r="A201" s="18"/>
      <c r="B201" s="18"/>
      <c r="C201" s="18"/>
      <c r="D201" s="18"/>
      <c r="E201" s="18"/>
    </row>
    <row r="202" spans="1:5" x14ac:dyDescent="0.25">
      <c r="A202" s="18"/>
      <c r="B202" s="18"/>
      <c r="C202" s="18"/>
      <c r="D202" s="18"/>
      <c r="E202" s="18"/>
    </row>
    <row r="203" spans="1:5" x14ac:dyDescent="0.25">
      <c r="A203" s="18"/>
      <c r="B203" s="18"/>
      <c r="C203" s="18"/>
      <c r="D203" s="18"/>
      <c r="E203" s="18"/>
    </row>
    <row r="204" spans="1:5" x14ac:dyDescent="0.25">
      <c r="A204" s="18"/>
      <c r="B204" s="18"/>
      <c r="C204" s="18"/>
      <c r="D204" s="18"/>
      <c r="E204" s="18"/>
    </row>
    <row r="205" spans="1:5" x14ac:dyDescent="0.25">
      <c r="A205" s="18"/>
      <c r="B205" s="18"/>
      <c r="C205" s="18"/>
      <c r="D205" s="18"/>
      <c r="E205" s="18"/>
    </row>
    <row r="206" spans="1:5" x14ac:dyDescent="0.25">
      <c r="A206" s="18"/>
      <c r="B206" s="18"/>
      <c r="C206" s="18"/>
      <c r="D206" s="18"/>
      <c r="E206" s="18"/>
    </row>
    <row r="207" spans="1:5" x14ac:dyDescent="0.25">
      <c r="A207" s="18"/>
      <c r="B207" s="18"/>
      <c r="C207" s="18"/>
      <c r="D207" s="18"/>
      <c r="E207" s="18"/>
    </row>
    <row r="208" spans="1:5" x14ac:dyDescent="0.25">
      <c r="A208" s="18"/>
      <c r="B208" s="18"/>
      <c r="C208" s="18"/>
      <c r="D208" s="18"/>
      <c r="E208" s="18"/>
    </row>
    <row r="209" spans="1:5" x14ac:dyDescent="0.25">
      <c r="A209" s="18"/>
      <c r="B209" s="18"/>
      <c r="C209" s="18"/>
      <c r="D209" s="18"/>
      <c r="E209" s="18"/>
    </row>
  </sheetData>
  <mergeCells count="2">
    <mergeCell ref="C32:E32"/>
    <mergeCell ref="F32:H32"/>
  </mergeCells>
  <phoneticPr fontId="0" type="noConversion"/>
  <pageMargins left="0.75" right="0.75" top="1" bottom="1" header="0.5" footer="0.5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130" workbookViewId="0"/>
  </sheetViews>
  <sheetFormatPr defaultRowHeight="13.2" x14ac:dyDescent="0.25"/>
  <cols>
    <col min="1" max="1" width="33.44140625" customWidth="1"/>
    <col min="5" max="6" width="16.6640625" customWidth="1"/>
    <col min="7" max="7" width="9.66406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.6" x14ac:dyDescent="0.35">
      <c r="A7" s="1"/>
      <c r="B7" s="1"/>
      <c r="C7" s="1"/>
      <c r="D7" s="1"/>
      <c r="E7" s="13" t="s">
        <v>11</v>
      </c>
      <c r="F7" s="13" t="s">
        <v>12</v>
      </c>
      <c r="G7" s="1"/>
      <c r="H7" s="1"/>
      <c r="I7" s="1"/>
      <c r="J7" s="1"/>
      <c r="K7" s="1"/>
      <c r="L7" s="1"/>
      <c r="M7" s="1"/>
      <c r="N7" s="1"/>
    </row>
    <row r="8" spans="1:14" x14ac:dyDescent="0.25">
      <c r="A8" s="1"/>
      <c r="B8" s="1"/>
      <c r="C8" s="1"/>
      <c r="D8" s="1"/>
      <c r="E8" s="15" t="s">
        <v>2</v>
      </c>
      <c r="F8" s="15" t="s">
        <v>3</v>
      </c>
      <c r="G8" s="1"/>
      <c r="H8" s="1"/>
      <c r="I8" s="1"/>
      <c r="J8" s="1"/>
      <c r="K8" s="1"/>
      <c r="L8" s="1"/>
      <c r="M8" s="1"/>
      <c r="N8" s="1"/>
    </row>
    <row r="9" spans="1:14" ht="15.6" x14ac:dyDescent="0.35">
      <c r="A9" s="1"/>
      <c r="B9" s="1"/>
      <c r="C9" s="1"/>
      <c r="D9" s="14" t="s">
        <v>5</v>
      </c>
      <c r="E9" s="23" t="s">
        <v>7</v>
      </c>
      <c r="F9" s="23" t="s">
        <v>8</v>
      </c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"/>
      <c r="C10" s="1"/>
      <c r="D10" s="14"/>
      <c r="E10" s="16"/>
      <c r="F10" s="16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4"/>
      <c r="E11" s="15" t="s">
        <v>3</v>
      </c>
      <c r="F11" s="15" t="s">
        <v>4</v>
      </c>
      <c r="G11" s="1"/>
      <c r="H11" s="1"/>
      <c r="I11" s="1"/>
      <c r="J11" s="1"/>
      <c r="K11" s="1"/>
      <c r="L11" s="1"/>
      <c r="M11" s="1"/>
      <c r="N11" s="1"/>
    </row>
    <row r="12" spans="1:14" ht="15.6" x14ac:dyDescent="0.35">
      <c r="A12" s="1"/>
      <c r="B12" s="1"/>
      <c r="C12" s="1"/>
      <c r="D12" s="14" t="s">
        <v>6</v>
      </c>
      <c r="E12" s="23" t="s">
        <v>9</v>
      </c>
      <c r="F12" s="23" t="s">
        <v>10</v>
      </c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6"/>
      <c r="F13" s="16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5.6" x14ac:dyDescent="0.35">
      <c r="A15" s="1"/>
      <c r="B15" s="1"/>
      <c r="C15" s="1"/>
      <c r="D15" s="1"/>
      <c r="E15" s="17" t="s">
        <v>13</v>
      </c>
      <c r="F15" s="1"/>
      <c r="G15" s="1"/>
      <c r="H15" s="1"/>
      <c r="I15" s="1"/>
      <c r="J15" s="1"/>
      <c r="K15" s="1"/>
      <c r="L15" s="1"/>
      <c r="M15" s="1"/>
      <c r="N15" s="1"/>
    </row>
    <row r="16" spans="1:14" ht="15.6" x14ac:dyDescent="0.35">
      <c r="A16" s="1"/>
      <c r="B16" s="1"/>
      <c r="C16" s="1"/>
      <c r="D16" s="1"/>
      <c r="E16" s="17" t="s">
        <v>14</v>
      </c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Acolhimento</vt:lpstr>
      <vt:lpstr>Dados e resultados</vt:lpstr>
      <vt:lpstr>Erros</vt:lpstr>
    </vt:vector>
  </TitlesOfParts>
  <Company>Produtec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Assis</dc:creator>
  <cp:lastModifiedBy>Rui Assis</cp:lastModifiedBy>
  <dcterms:created xsi:type="dcterms:W3CDTF">2001-02-22T15:35:51Z</dcterms:created>
  <dcterms:modified xsi:type="dcterms:W3CDTF">2012-07-03T21:12:16Z</dcterms:modified>
</cp:coreProperties>
</file>