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36" windowHeight="5472"/>
  </bookViews>
  <sheets>
    <sheet name="Acolhimento" sheetId="3" r:id="rId1"/>
    <sheet name="Dados e resultados" sheetId="1" r:id="rId2"/>
    <sheet name="Gráfico" sheetId="2" r:id="rId3"/>
  </sheets>
  <definedNames>
    <definedName name="__123Graph_A" hidden="1">'Dados e resultados'!$F$4:$F$24</definedName>
    <definedName name="__123Graph_X" hidden="1">'Dados e resultados'!$C$4:$C$24</definedName>
    <definedName name="_Fill" hidden="1">'Dados e resultados'!$B$4:$B$24</definedName>
    <definedName name="_Regression_Int" localSheetId="1" hidden="1">1</definedName>
    <definedName name="Z_E1384B98_82FF_11D2_92E6_F79249EBB701_.wvu.Cols" localSheetId="1" hidden="1">'Dados e resultados'!$N:$IV</definedName>
  </definedNames>
  <calcPr calcId="145621"/>
  <customWorkbookViews>
    <customWorkbookView name="Rui Assis - Personal View" guid="{E1384B98-82FF-11D2-92E6-F79249EBB701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I21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I24" i="1" l="1"/>
  <c r="E4" i="1"/>
  <c r="O4" i="1" s="1"/>
  <c r="I18" i="1"/>
  <c r="I15" i="1"/>
  <c r="C5" i="1"/>
  <c r="E5" i="1" s="1"/>
  <c r="I17" i="1"/>
  <c r="P4" i="1" l="1"/>
  <c r="O5" i="1"/>
  <c r="P5" i="1"/>
  <c r="C6" i="1"/>
  <c r="C7" i="1" l="1"/>
  <c r="E6" i="1"/>
  <c r="E7" i="1" l="1"/>
  <c r="C8" i="1"/>
  <c r="O6" i="1"/>
  <c r="P6" i="1"/>
  <c r="P7" i="1" l="1"/>
  <c r="O7" i="1"/>
  <c r="E8" i="1"/>
  <c r="C9" i="1"/>
  <c r="E9" i="1" l="1"/>
  <c r="C10" i="1"/>
  <c r="P8" i="1"/>
  <c r="O8" i="1"/>
  <c r="O9" i="1" l="1"/>
  <c r="P9" i="1"/>
  <c r="E10" i="1"/>
  <c r="C11" i="1"/>
  <c r="P10" i="1" l="1"/>
  <c r="O10" i="1"/>
  <c r="E11" i="1"/>
  <c r="C12" i="1"/>
  <c r="E12" i="1" l="1"/>
  <c r="C13" i="1"/>
  <c r="O11" i="1"/>
  <c r="P11" i="1"/>
  <c r="E13" i="1" l="1"/>
  <c r="C14" i="1"/>
  <c r="O12" i="1"/>
  <c r="P12" i="1"/>
  <c r="E14" i="1" l="1"/>
  <c r="C15" i="1"/>
  <c r="O13" i="1"/>
  <c r="P13" i="1"/>
  <c r="E15" i="1" l="1"/>
  <c r="C16" i="1"/>
  <c r="O14" i="1"/>
  <c r="P14" i="1"/>
  <c r="P15" i="1" l="1"/>
  <c r="O15" i="1"/>
  <c r="E16" i="1"/>
  <c r="C17" i="1"/>
  <c r="E17" i="1" l="1"/>
  <c r="C18" i="1"/>
  <c r="P16" i="1"/>
  <c r="O16" i="1"/>
  <c r="E18" i="1" l="1"/>
  <c r="C19" i="1"/>
  <c r="O17" i="1"/>
  <c r="P17" i="1"/>
  <c r="E19" i="1" l="1"/>
  <c r="C20" i="1"/>
  <c r="P18" i="1"/>
  <c r="O18" i="1"/>
  <c r="O19" i="1" l="1"/>
  <c r="P19" i="1"/>
  <c r="E20" i="1"/>
  <c r="C21" i="1"/>
  <c r="C22" i="1" l="1"/>
  <c r="E21" i="1"/>
  <c r="O20" i="1"/>
  <c r="P20" i="1"/>
  <c r="P21" i="1" l="1"/>
  <c r="O21" i="1"/>
  <c r="C23" i="1"/>
  <c r="E22" i="1"/>
  <c r="P22" i="1" l="1"/>
  <c r="O22" i="1"/>
  <c r="E23" i="1"/>
  <c r="C24" i="1"/>
  <c r="E24" i="1" s="1"/>
  <c r="P24" i="1" l="1"/>
  <c r="O24" i="1"/>
  <c r="O23" i="1"/>
  <c r="P23" i="1"/>
</calcChain>
</file>

<file path=xl/comments1.xml><?xml version="1.0" encoding="utf-8"?>
<comments xmlns="http://schemas.openxmlformats.org/spreadsheetml/2006/main">
  <authors>
    <author>Rui Assis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densidade de probabilidade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Função de probabilidade acumulada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Parâmetro de localização = Limite inferior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Parâmetro de escala = Diferença entre o limite superior (</t>
        </r>
        <r>
          <rPr>
            <i/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>) e o limite inferior (</t>
        </r>
        <r>
          <rPr>
            <i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  <family val="2"/>
          </rPr>
          <t>)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Rui Assis:</t>
        </r>
        <r>
          <rPr>
            <sz val="8"/>
            <color indexed="81"/>
            <rFont val="Tahoma"/>
            <family val="2"/>
          </rPr>
          <t xml:space="preserve">
Valor gerado aleatoriamente</t>
        </r>
      </text>
    </comment>
  </commentList>
</comments>
</file>

<file path=xl/sharedStrings.xml><?xml version="1.0" encoding="utf-8"?>
<sst xmlns="http://schemas.openxmlformats.org/spreadsheetml/2006/main" count="24" uniqueCount="21">
  <si>
    <t>Rui Assis</t>
  </si>
  <si>
    <t>Parâmetros</t>
  </si>
  <si>
    <t xml:space="preserve">   Ordem</t>
  </si>
  <si>
    <t>x</t>
  </si>
  <si>
    <t>Distribuição Uniforme</t>
  </si>
  <si>
    <t>Incremento</t>
  </si>
  <si>
    <t xml:space="preserve">Células a azul para dados, verde claro para cálculos intermédios e amarelo para resultados </t>
  </si>
  <si>
    <t>Processo gerador</t>
  </si>
  <si>
    <t>Média =</t>
  </si>
  <si>
    <t>Desvio padrão =</t>
  </si>
  <si>
    <t>x =</t>
  </si>
  <si>
    <t>Estatística Aplicada</t>
  </si>
  <si>
    <t>rassis@rassis.com</t>
  </si>
  <si>
    <t>http://www.rassis.com</t>
  </si>
  <si>
    <t>Distribuição de probabilidade Uniforme (ou Rectangular)</t>
  </si>
  <si>
    <t>Auxiliar do gráfico</t>
  </si>
  <si>
    <t>a =</t>
  </si>
  <si>
    <t>b - a =</t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</si>
  <si>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  <r>
      <rPr>
        <i/>
        <sz val="10"/>
        <rFont val="Arial"/>
        <family val="2"/>
      </rPr>
      <t xml:space="preserve"> =</t>
    </r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</si>
  <si>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</si>
  <si>
    <r>
      <t>f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</si>
</sst>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2" x14ac:knownFonts="1">
    <font>
      <sz val="10"/>
      <name val="Courie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i/>
      <sz val="20"/>
      <color indexed="10"/>
      <name val="Times New Roman"/>
      <family val="1"/>
    </font>
    <font>
      <sz val="12"/>
      <color indexed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color indexed="12"/>
      <name val="Times New Roman"/>
      <family val="1"/>
    </font>
    <font>
      <sz val="11"/>
      <color indexed="12"/>
      <name val="Times New Roman"/>
      <family val="1"/>
    </font>
    <font>
      <b/>
      <sz val="9"/>
      <color indexed="56"/>
      <name val="Arial"/>
      <family val="2"/>
    </font>
    <font>
      <sz val="9"/>
      <color indexed="56"/>
      <name val="Arial"/>
      <family val="2"/>
    </font>
    <font>
      <sz val="9"/>
      <color indexed="56"/>
      <name val="Courier"/>
      <family val="3"/>
    </font>
    <font>
      <i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164" fontId="0" fillId="0" borderId="0" xfId="0"/>
    <xf numFmtId="164" fontId="5" fillId="2" borderId="0" xfId="0" applyFont="1" applyFill="1" applyBorder="1" applyAlignment="1" applyProtection="1">
      <alignment horizontal="center"/>
      <protection locked="0"/>
    </xf>
    <xf numFmtId="164" fontId="3" fillId="3" borderId="0" xfId="0" applyFont="1" applyFill="1" applyAlignment="1" applyProtection="1">
      <alignment horizontal="center"/>
    </xf>
    <xf numFmtId="164" fontId="4" fillId="4" borderId="0" xfId="0" applyFont="1" applyFill="1" applyBorder="1" applyAlignment="1" applyProtection="1">
      <alignment horizontal="center"/>
    </xf>
    <xf numFmtId="164" fontId="3" fillId="3" borderId="0" xfId="0" applyFont="1" applyFill="1" applyProtection="1"/>
    <xf numFmtId="164" fontId="5" fillId="5" borderId="0" xfId="0" applyFont="1" applyFill="1" applyBorder="1" applyAlignment="1" applyProtection="1">
      <alignment horizontal="center"/>
    </xf>
    <xf numFmtId="164" fontId="3" fillId="0" borderId="0" xfId="0" applyFont="1"/>
    <xf numFmtId="164" fontId="3" fillId="0" borderId="0" xfId="0" applyFont="1" applyProtection="1"/>
    <xf numFmtId="164" fontId="3" fillId="3" borderId="0" xfId="0" applyFont="1" applyFill="1" applyAlignment="1" applyProtection="1">
      <alignment horizontal="right"/>
    </xf>
    <xf numFmtId="164" fontId="13" fillId="3" borderId="0" xfId="0" applyFont="1" applyFill="1" applyAlignment="1" applyProtection="1">
      <alignment horizontal="right"/>
    </xf>
    <xf numFmtId="164" fontId="13" fillId="3" borderId="0" xfId="0" applyFont="1" applyFill="1" applyAlignment="1" applyProtection="1">
      <alignment horizontal="center"/>
    </xf>
    <xf numFmtId="0" fontId="4" fillId="7" borderId="0" xfId="0" applyNumberFormat="1" applyFont="1" applyFill="1" applyAlignment="1" applyProtection="1">
      <alignment horizontal="center"/>
    </xf>
    <xf numFmtId="0" fontId="3" fillId="3" borderId="0" xfId="0" applyNumberFormat="1" applyFont="1" applyFill="1" applyAlignment="1" applyProtection="1">
      <alignment horizontal="center"/>
    </xf>
    <xf numFmtId="0" fontId="4" fillId="7" borderId="0" xfId="0" applyNumberFormat="1" applyFont="1" applyFill="1" applyBorder="1" applyAlignment="1" applyProtection="1">
      <alignment horizontal="center" vertical="center"/>
      <protection hidden="1"/>
    </xf>
    <xf numFmtId="164" fontId="4" fillId="7" borderId="0" xfId="0" applyNumberFormat="1" applyFont="1" applyFill="1" applyBorder="1" applyAlignment="1" applyProtection="1">
      <alignment horizontal="center" vertical="center"/>
      <protection hidden="1"/>
    </xf>
    <xf numFmtId="164" fontId="2" fillId="8" borderId="0" xfId="0" applyFont="1" applyFill="1" applyBorder="1" applyAlignment="1" applyProtection="1">
      <alignment horizontal="center"/>
    </xf>
    <xf numFmtId="164" fontId="1" fillId="8" borderId="0" xfId="0" applyFont="1" applyFill="1" applyProtection="1"/>
    <xf numFmtId="164" fontId="0" fillId="8" borderId="0" xfId="0" applyFill="1"/>
    <xf numFmtId="164" fontId="14" fillId="8" borderId="0" xfId="0" applyFont="1" applyFill="1" applyAlignment="1" applyProtection="1">
      <alignment horizontal="center"/>
    </xf>
    <xf numFmtId="164" fontId="4" fillId="8" borderId="0" xfId="0" applyFont="1" applyFill="1" applyProtection="1"/>
    <xf numFmtId="0" fontId="15" fillId="8" borderId="0" xfId="0" applyNumberFormat="1" applyFont="1" applyFill="1" applyAlignment="1" applyProtection="1">
      <alignment horizontal="center"/>
    </xf>
    <xf numFmtId="0" fontId="11" fillId="8" borderId="0" xfId="1" applyFont="1" applyFill="1" applyAlignment="1" applyProtection="1">
      <alignment horizontal="center"/>
    </xf>
    <xf numFmtId="164" fontId="6" fillId="8" borderId="0" xfId="0" applyFont="1" applyFill="1" applyAlignment="1" applyProtection="1">
      <alignment horizontal="center"/>
    </xf>
    <xf numFmtId="164" fontId="16" fillId="8" borderId="0" xfId="0" applyFont="1" applyFill="1" applyAlignment="1" applyProtection="1">
      <alignment horizontal="center"/>
    </xf>
    <xf numFmtId="164" fontId="17" fillId="8" borderId="0" xfId="0" applyFont="1" applyFill="1" applyAlignment="1" applyProtection="1">
      <alignment horizontal="center"/>
    </xf>
    <xf numFmtId="164" fontId="8" fillId="8" borderId="0" xfId="0" applyFont="1" applyFill="1" applyAlignment="1" applyProtection="1">
      <alignment horizontal="center"/>
      <protection hidden="1"/>
    </xf>
    <xf numFmtId="164" fontId="1" fillId="8" borderId="0" xfId="0" applyFont="1" applyFill="1" applyAlignment="1" applyProtection="1">
      <alignment horizontal="center"/>
    </xf>
    <xf numFmtId="164" fontId="1" fillId="8" borderId="0" xfId="0" applyFont="1" applyFill="1"/>
    <xf numFmtId="164" fontId="1" fillId="9" borderId="0" xfId="0" applyFont="1" applyFill="1" applyProtection="1"/>
    <xf numFmtId="164" fontId="7" fillId="9" borderId="0" xfId="0" applyFont="1" applyFill="1" applyAlignment="1" applyProtection="1">
      <alignment horizontal="center"/>
    </xf>
    <xf numFmtId="164" fontId="18" fillId="6" borderId="0" xfId="0" applyFont="1" applyFill="1" applyAlignment="1" applyProtection="1">
      <alignment horizontal="center"/>
    </xf>
    <xf numFmtId="164" fontId="18" fillId="6" borderId="0" xfId="0" applyFont="1" applyFill="1" applyAlignment="1" applyProtection="1">
      <alignment horizontal="center"/>
    </xf>
    <xf numFmtId="164" fontId="19" fillId="6" borderId="0" xfId="0" applyFont="1" applyFill="1" applyAlignment="1">
      <alignment horizontal="center"/>
    </xf>
    <xf numFmtId="164" fontId="20" fillId="6" borderId="0" xfId="0" applyFont="1" applyFill="1" applyAlignment="1">
      <alignment horizontal="center"/>
    </xf>
    <xf numFmtId="164" fontId="1" fillId="3" borderId="1" xfId="0" applyFont="1" applyFill="1" applyBorder="1" applyAlignment="1" applyProtection="1">
      <alignment horizontal="center" wrapText="1"/>
    </xf>
    <xf numFmtId="164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Distribuição UNIFORME</a:t>
            </a:r>
          </a:p>
        </c:rich>
      </c:tx>
      <c:layout>
        <c:manualLayout>
          <c:xMode val="edge"/>
          <c:yMode val="edge"/>
          <c:x val="0.3640124209825884"/>
          <c:y val="7.7966128894214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6814891416754"/>
          <c:y val="0.16101694915254236"/>
          <c:w val="0.72492244053774557"/>
          <c:h val="0.70169491525423733"/>
        </c:manualLayout>
      </c:layout>
      <c:lineChart>
        <c:grouping val="standard"/>
        <c:varyColors val="0"/>
        <c:ser>
          <c:idx val="1"/>
          <c:order val="0"/>
          <c:tx>
            <c:v>f(x)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'Dados e resultados'!$O$4:$O$24</c:f>
              <c:numCache>
                <c:formatCode>General_)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4.0000000000000001E-3</c:v>
                </c:pt>
                <c:pt idx="7">
                  <c:v>4.0000000000000001E-3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4.0000000000000001E-3</c:v>
                </c:pt>
                <c:pt idx="12">
                  <c:v>4.0000000000000001E-3</c:v>
                </c:pt>
                <c:pt idx="13">
                  <c:v>4.0000000000000001E-3</c:v>
                </c:pt>
                <c:pt idx="14">
                  <c:v>4.0000000000000001E-3</c:v>
                </c:pt>
                <c:pt idx="15">
                  <c:v>4.0000000000000001E-3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0096"/>
        <c:axId val="161710464"/>
      </c:lineChart>
      <c:lineChart>
        <c:grouping val="standard"/>
        <c:varyColors val="0"/>
        <c:ser>
          <c:idx val="0"/>
          <c:order val="1"/>
          <c:tx>
            <c:v>F(x)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'Dados e resultados'!$C$4:$C$24</c:f>
              <c:numCache>
                <c:formatCode>General_)</c:formatCode>
                <c:ptCount val="2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  <c:pt idx="19">
                  <c:v>380</c:v>
                </c:pt>
                <c:pt idx="20">
                  <c:v>400</c:v>
                </c:pt>
              </c:numCache>
            </c:numRef>
          </c:cat>
          <c:val>
            <c:numRef>
              <c:f>'Dados e resultados'!$P$4:$P$24</c:f>
              <c:numCache>
                <c:formatCode>General_)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0.04</c:v>
                </c:pt>
                <c:pt idx="4">
                  <c:v>0.12</c:v>
                </c:pt>
                <c:pt idx="5">
                  <c:v>0.2</c:v>
                </c:pt>
                <c:pt idx="6">
                  <c:v>0.28000000000000003</c:v>
                </c:pt>
                <c:pt idx="7">
                  <c:v>0.36</c:v>
                </c:pt>
                <c:pt idx="8">
                  <c:v>0.44</c:v>
                </c:pt>
                <c:pt idx="9">
                  <c:v>0.52</c:v>
                </c:pt>
                <c:pt idx="10">
                  <c:v>0.6</c:v>
                </c:pt>
                <c:pt idx="11">
                  <c:v>0.68</c:v>
                </c:pt>
                <c:pt idx="12">
                  <c:v>0.76</c:v>
                </c:pt>
                <c:pt idx="13">
                  <c:v>0.84</c:v>
                </c:pt>
                <c:pt idx="14">
                  <c:v>0.92</c:v>
                </c:pt>
                <c:pt idx="15">
                  <c:v>1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2384"/>
        <c:axId val="161714176"/>
      </c:lineChart>
      <c:catAx>
        <c:axId val="16170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x</a:t>
                </a:r>
              </a:p>
            </c:rich>
          </c:tx>
          <c:layout>
            <c:manualLayout>
              <c:xMode val="edge"/>
              <c:yMode val="edge"/>
              <c:x val="0.48948718951521786"/>
              <c:y val="0.91979701586214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710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71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4.8603944183861852E-2"/>
              <c:y val="0.4915254479059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700096"/>
        <c:crosses val="autoZero"/>
        <c:crossBetween val="between"/>
      </c:valAx>
      <c:catAx>
        <c:axId val="161712384"/>
        <c:scaling>
          <c:orientation val="minMax"/>
        </c:scaling>
        <c:delete val="1"/>
        <c:axPos val="b"/>
        <c:numFmt formatCode="General_)" sourceLinked="1"/>
        <c:majorTickMark val="out"/>
        <c:minorTickMark val="none"/>
        <c:tickLblPos val="nextTo"/>
        <c:crossAx val="161714176"/>
        <c:crosses val="autoZero"/>
        <c:auto val="0"/>
        <c:lblAlgn val="ctr"/>
        <c:lblOffset val="100"/>
        <c:noMultiLvlLbl val="0"/>
      </c:catAx>
      <c:valAx>
        <c:axId val="1617141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PT" i="1"/>
                  <a:t>F(x)</a:t>
                </a:r>
              </a:p>
            </c:rich>
          </c:tx>
          <c:layout>
            <c:manualLayout>
              <c:xMode val="edge"/>
              <c:yMode val="edge"/>
              <c:x val="0.89968980161655421"/>
              <c:y val="0.455932257788428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1617123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085319219203556"/>
          <c:y val="0.69791666666666663"/>
          <c:w val="0.10190555095277543"/>
          <c:h val="7.3369565217391325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customSheetViews>
    <customSheetView guid="{E1384B98-82FF-11D2-92E6-F79249EBB701}" scale="7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127634</xdr:colOff>
      <xdr:row>13</xdr:row>
      <xdr:rowOff>160020</xdr:rowOff>
    </xdr:from>
    <xdr:to>
      <xdr:col>11</xdr:col>
      <xdr:colOff>152399</xdr:colOff>
      <xdr:row>16</xdr:row>
      <xdr:rowOff>19050</xdr:rowOff>
    </xdr:to>
    <xdr:sp macro="" textlink="">
      <xdr:nvSpPr>
        <xdr:cNvPr id="1044" name="Text Box 20"/>
        <xdr:cNvSpPr txBox="1">
          <a:spLocks noChangeArrowheads="1"/>
        </xdr:cNvSpPr>
      </xdr:nvSpPr>
      <xdr:spPr bwMode="auto">
        <a:xfrm>
          <a:off x="8604884" y="2306320"/>
          <a:ext cx="1485265" cy="354330"/>
        </a:xfrm>
        <a:prstGeom prst="rect">
          <a:avLst/>
        </a:prstGeom>
        <a:solidFill>
          <a:srgbClr val="0000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PT" sz="800" b="0" i="0" u="none" strike="noStrike" baseline="0">
              <a:solidFill>
                <a:srgbClr val="FFFFFF"/>
              </a:solidFill>
              <a:latin typeface="Arial"/>
              <a:cs typeface="Arial"/>
            </a:rPr>
            <a:t>Premir a tecla de função F9 para gerar novos valores de </a:t>
          </a:r>
          <a:r>
            <a:rPr lang="pt-PT" sz="800" b="0" i="1" u="none" strike="noStrike" baseline="0">
              <a:solidFill>
                <a:srgbClr val="FFFFFF"/>
              </a:solidFill>
              <a:latin typeface="Arial"/>
              <a:cs typeface="Arial"/>
            </a:rPr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ssis.com/" TargetMode="External"/><Relationship Id="rId1" Type="http://schemas.openxmlformats.org/officeDocument/2006/relationships/hyperlink" Target="mailto:rassis@rassi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zoomScale="130" zoomScaleNormal="130" workbookViewId="0"/>
  </sheetViews>
  <sheetFormatPr defaultRowHeight="12" x14ac:dyDescent="0.2"/>
  <cols>
    <col min="1" max="1" width="34.77734375" style="17" customWidth="1"/>
    <col min="2" max="16" width="11.109375" style="17" customWidth="1"/>
    <col min="17" max="16384" width="8.88671875" style="17"/>
  </cols>
  <sheetData>
    <row r="1" spans="1:16" ht="18" customHeight="1" x14ac:dyDescent="0.25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8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8" customHeight="1" x14ac:dyDescent="0.25">
      <c r="A3" s="15"/>
      <c r="B3" s="16"/>
      <c r="C3" s="28"/>
      <c r="D3" s="28"/>
      <c r="E3" s="28"/>
      <c r="F3" s="28"/>
      <c r="G3" s="28"/>
      <c r="H3" s="16"/>
      <c r="I3" s="16"/>
      <c r="J3" s="16"/>
      <c r="K3" s="16"/>
      <c r="L3" s="16"/>
      <c r="M3" s="16"/>
      <c r="N3" s="16"/>
      <c r="O3" s="16"/>
      <c r="P3" s="16"/>
    </row>
    <row r="4" spans="1:16" ht="24" customHeight="1" x14ac:dyDescent="0.4">
      <c r="A4" s="16"/>
      <c r="B4" s="16"/>
      <c r="C4" s="28"/>
      <c r="D4" s="28"/>
      <c r="E4" s="29" t="s">
        <v>11</v>
      </c>
      <c r="F4" s="28"/>
      <c r="G4" s="28"/>
      <c r="H4" s="16"/>
      <c r="I4" s="16"/>
      <c r="J4" s="16"/>
      <c r="K4" s="16"/>
      <c r="L4" s="16"/>
      <c r="M4" s="16"/>
      <c r="N4" s="16"/>
      <c r="O4" s="16"/>
      <c r="P4" s="16"/>
    </row>
    <row r="5" spans="1:16" ht="18" customHeight="1" x14ac:dyDescent="0.25">
      <c r="A5" s="15"/>
      <c r="B5" s="16"/>
      <c r="C5" s="28"/>
      <c r="D5" s="28"/>
      <c r="E5" s="28"/>
      <c r="F5" s="28"/>
      <c r="G5" s="28"/>
      <c r="H5" s="16"/>
      <c r="I5" s="16"/>
      <c r="J5" s="16"/>
      <c r="K5" s="16"/>
      <c r="L5" s="16"/>
      <c r="M5" s="16"/>
      <c r="N5" s="16"/>
      <c r="O5" s="16"/>
      <c r="P5" s="16"/>
    </row>
    <row r="6" spans="1:16" ht="18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18" customHeight="1" x14ac:dyDescent="0.3">
      <c r="A7" s="15"/>
      <c r="B7" s="16"/>
      <c r="C7" s="16"/>
      <c r="D7" s="16"/>
      <c r="E7" s="18" t="s">
        <v>0</v>
      </c>
      <c r="F7" s="19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8" customHeight="1" x14ac:dyDescent="0.35">
      <c r="A8" s="15"/>
      <c r="B8" s="16"/>
      <c r="C8" s="16"/>
      <c r="D8" s="16"/>
      <c r="E8" s="20">
        <v>2012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8" customHeight="1" x14ac:dyDescent="0.3">
      <c r="A9" s="15"/>
      <c r="B9" s="16"/>
      <c r="C9" s="16"/>
      <c r="D9" s="16"/>
      <c r="E9" s="21" t="s">
        <v>12</v>
      </c>
      <c r="F9" s="16"/>
      <c r="G9" s="22"/>
      <c r="H9" s="16"/>
      <c r="I9" s="16"/>
      <c r="J9" s="16"/>
      <c r="K9" s="16"/>
      <c r="L9" s="16"/>
      <c r="M9" s="16"/>
      <c r="N9" s="16"/>
      <c r="O9" s="16"/>
      <c r="P9" s="16"/>
    </row>
    <row r="10" spans="1:16" ht="18" customHeight="1" x14ac:dyDescent="0.25">
      <c r="A10" s="15"/>
      <c r="B10" s="16"/>
      <c r="C10" s="16"/>
      <c r="D10" s="16"/>
      <c r="E10" s="21" t="s">
        <v>13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8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ht="18" customHeight="1" x14ac:dyDescent="0.3">
      <c r="A12" s="16"/>
      <c r="B12" s="16"/>
      <c r="C12" s="16"/>
      <c r="D12" s="16"/>
      <c r="E12" s="23" t="s">
        <v>14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8" customHeight="1" x14ac:dyDescent="0.25">
      <c r="A13" s="16"/>
      <c r="B13" s="16"/>
      <c r="C13" s="16"/>
      <c r="D13" s="16"/>
      <c r="E13" s="2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ht="18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8" customHeight="1" x14ac:dyDescent="0.3">
      <c r="A15" s="16"/>
      <c r="B15" s="16"/>
      <c r="C15" s="16"/>
      <c r="D15" s="16"/>
      <c r="E15" s="25" t="s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ht="18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8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ht="18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8" customHeigh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18" customHeight="1" x14ac:dyDescent="0.25">
      <c r="A20" s="16"/>
      <c r="B20" s="16"/>
      <c r="C20" s="16"/>
      <c r="D20" s="16"/>
      <c r="E20" s="16"/>
      <c r="F20" s="16"/>
      <c r="G20" s="2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8" customHeigh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18" customHeigh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8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8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8" customHeigh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3.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3.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3.2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ht="13.2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ht="13.2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3.2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3.2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3.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3.2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3.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3.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3.2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3.2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3.2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3.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3.2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3.2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3.2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3.2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13.2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ht="13.2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3.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13.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1:16" ht="13.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1:16" ht="13.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3.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1:16" ht="13.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ht="13.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1:16" ht="13.2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ht="13.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ht="13.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ht="13.2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ht="13.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1:16" ht="13.2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16" ht="13.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1:16" ht="13.2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 ht="13.2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1:16" ht="13.2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1:16" ht="13.2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</sheetData>
  <phoneticPr fontId="0" type="noConversion"/>
  <hyperlinks>
    <hyperlink ref="E9" r:id="rId1"/>
    <hyperlink ref="E1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T52"/>
  <sheetViews>
    <sheetView showGridLines="0" zoomScale="120" workbookViewId="0"/>
  </sheetViews>
  <sheetFormatPr defaultColWidth="7.6640625" defaultRowHeight="13.2" x14ac:dyDescent="0.25"/>
  <cols>
    <col min="1" max="1" width="33.88671875" style="6" customWidth="1"/>
    <col min="2" max="3" width="12.77734375" style="6" customWidth="1"/>
    <col min="4" max="4" width="2.44140625" style="6" customWidth="1"/>
    <col min="5" max="6" width="12.77734375" style="6" customWidth="1"/>
    <col min="7" max="7" width="10.6640625" style="6" customWidth="1"/>
    <col min="8" max="9" width="12.77734375" style="6" customWidth="1"/>
    <col min="10" max="20" width="10.6640625" style="6" customWidth="1"/>
    <col min="21" max="16384" width="7.6640625" style="6"/>
  </cols>
  <sheetData>
    <row r="1" spans="1:2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30" t="s">
        <v>2</v>
      </c>
      <c r="C2" s="2"/>
      <c r="D2" s="2"/>
      <c r="E2" s="31" t="s">
        <v>4</v>
      </c>
      <c r="F2" s="3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/>
      <c r="B3" s="2"/>
      <c r="C3" s="10" t="s">
        <v>3</v>
      </c>
      <c r="D3" s="10"/>
      <c r="E3" s="10" t="s">
        <v>20</v>
      </c>
      <c r="F3" s="10" t="s">
        <v>19</v>
      </c>
      <c r="G3" s="2"/>
      <c r="H3" s="2"/>
      <c r="I3" s="2"/>
      <c r="J3" s="2"/>
      <c r="K3" s="2"/>
      <c r="L3" s="2"/>
      <c r="M3" s="2"/>
      <c r="N3" s="2"/>
      <c r="O3" s="34" t="s">
        <v>15</v>
      </c>
      <c r="P3" s="35"/>
      <c r="Q3" s="2"/>
      <c r="R3" s="2"/>
      <c r="S3" s="2"/>
      <c r="T3" s="2"/>
    </row>
    <row r="4" spans="1:20" x14ac:dyDescent="0.25">
      <c r="A4" s="2"/>
      <c r="B4" s="2">
        <v>0</v>
      </c>
      <c r="C4" s="1">
        <v>0</v>
      </c>
      <c r="D4" s="2"/>
      <c r="E4" s="3">
        <f t="shared" ref="E4:E24" si="0">IF(OR(C4&lt;$I$6,C4&gt;$I$6+$I$7),0,1/($I$7))</f>
        <v>0</v>
      </c>
      <c r="F4" s="3">
        <f>IF(E4=0,0,(C4-$I$6)/$I$7)</f>
        <v>0</v>
      </c>
      <c r="G4" s="2"/>
      <c r="H4" s="31" t="s">
        <v>1</v>
      </c>
      <c r="I4" s="32"/>
      <c r="J4" s="2"/>
      <c r="K4" s="4"/>
      <c r="L4" s="4"/>
      <c r="M4" s="4"/>
      <c r="N4" s="4"/>
      <c r="O4" s="4" t="e">
        <f>IF(E4=0,NA(),E4)</f>
        <v>#N/A</v>
      </c>
      <c r="P4" s="4" t="e">
        <f>IF(F4=0,NA(),F4)</f>
        <v>#N/A</v>
      </c>
      <c r="Q4" s="4"/>
      <c r="R4" s="4"/>
      <c r="S4" s="4"/>
      <c r="T4" s="4"/>
    </row>
    <row r="5" spans="1:20" x14ac:dyDescent="0.25">
      <c r="A5" s="2"/>
      <c r="B5" s="2">
        <v>1</v>
      </c>
      <c r="C5" s="5">
        <f>C4+$I$11</f>
        <v>20</v>
      </c>
      <c r="D5" s="2"/>
      <c r="E5" s="3">
        <f t="shared" si="0"/>
        <v>0</v>
      </c>
      <c r="F5" s="3">
        <f t="shared" ref="F5:F24" si="1">IF(E5=0,0,(C5-$I$6)/$I$7)</f>
        <v>0</v>
      </c>
      <c r="G5" s="2"/>
      <c r="H5" s="4"/>
      <c r="I5" s="4"/>
      <c r="J5" s="2"/>
      <c r="K5" s="2"/>
      <c r="L5" s="2"/>
      <c r="M5" s="2"/>
      <c r="N5" s="2"/>
      <c r="O5" s="2" t="e">
        <f t="shared" ref="O5:O24" si="2">IF(E5=0,NA(),E5)</f>
        <v>#N/A</v>
      </c>
      <c r="P5" s="2" t="e">
        <f t="shared" ref="P5:P24" si="3">IF(F5=0,NA(),F5)</f>
        <v>#N/A</v>
      </c>
      <c r="Q5" s="2"/>
      <c r="R5" s="2"/>
      <c r="S5" s="2"/>
      <c r="T5" s="2"/>
    </row>
    <row r="6" spans="1:20" x14ac:dyDescent="0.25">
      <c r="A6" s="2"/>
      <c r="B6" s="2">
        <v>2</v>
      </c>
      <c r="C6" s="5">
        <f t="shared" ref="C6:C24" si="4">C5+$I$11</f>
        <v>40</v>
      </c>
      <c r="D6" s="2"/>
      <c r="E6" s="3">
        <f t="shared" si="0"/>
        <v>0</v>
      </c>
      <c r="F6" s="3">
        <f t="shared" si="1"/>
        <v>0</v>
      </c>
      <c r="G6" s="2"/>
      <c r="H6" s="9" t="s">
        <v>16</v>
      </c>
      <c r="I6" s="1">
        <v>50</v>
      </c>
      <c r="J6" s="2"/>
      <c r="K6" s="4"/>
      <c r="L6" s="4"/>
      <c r="M6" s="4"/>
      <c r="N6" s="4"/>
      <c r="O6" s="4" t="e">
        <f t="shared" si="2"/>
        <v>#N/A</v>
      </c>
      <c r="P6" s="4" t="e">
        <f t="shared" si="3"/>
        <v>#N/A</v>
      </c>
      <c r="Q6" s="4"/>
      <c r="R6" s="4"/>
      <c r="S6" s="4"/>
      <c r="T6" s="4"/>
    </row>
    <row r="7" spans="1:20" x14ac:dyDescent="0.25">
      <c r="A7" s="2"/>
      <c r="B7" s="2">
        <v>3</v>
      </c>
      <c r="C7" s="5">
        <f t="shared" si="4"/>
        <v>60</v>
      </c>
      <c r="D7" s="2"/>
      <c r="E7" s="3">
        <f t="shared" si="0"/>
        <v>4.0000000000000001E-3</v>
      </c>
      <c r="F7" s="3">
        <f t="shared" si="1"/>
        <v>0.04</v>
      </c>
      <c r="G7" s="2"/>
      <c r="H7" s="9" t="s">
        <v>17</v>
      </c>
      <c r="I7" s="1">
        <v>250</v>
      </c>
      <c r="J7" s="2"/>
      <c r="K7" s="4"/>
      <c r="L7" s="4"/>
      <c r="M7" s="4"/>
      <c r="N7" s="4"/>
      <c r="O7" s="4">
        <f t="shared" si="2"/>
        <v>4.0000000000000001E-3</v>
      </c>
      <c r="P7" s="4">
        <f t="shared" si="3"/>
        <v>0.04</v>
      </c>
      <c r="Q7" s="4"/>
      <c r="R7" s="4"/>
      <c r="S7" s="4"/>
      <c r="T7" s="4"/>
    </row>
    <row r="8" spans="1:20" x14ac:dyDescent="0.25">
      <c r="A8" s="2"/>
      <c r="B8" s="2">
        <v>4</v>
      </c>
      <c r="C8" s="5">
        <f t="shared" si="4"/>
        <v>80</v>
      </c>
      <c r="D8" s="2"/>
      <c r="E8" s="3">
        <f t="shared" si="0"/>
        <v>4.0000000000000001E-3</v>
      </c>
      <c r="F8" s="3">
        <f t="shared" si="1"/>
        <v>0.12</v>
      </c>
      <c r="G8" s="2"/>
      <c r="H8" s="4"/>
      <c r="I8" s="4"/>
      <c r="J8" s="2"/>
      <c r="K8" s="2"/>
      <c r="L8" s="2"/>
      <c r="M8" s="2"/>
      <c r="N8" s="2"/>
      <c r="O8" s="2">
        <f t="shared" si="2"/>
        <v>4.0000000000000001E-3</v>
      </c>
      <c r="P8" s="2">
        <f t="shared" si="3"/>
        <v>0.12</v>
      </c>
      <c r="Q8" s="2"/>
      <c r="R8" s="2"/>
      <c r="S8" s="2"/>
      <c r="T8" s="2"/>
    </row>
    <row r="9" spans="1:20" x14ac:dyDescent="0.25">
      <c r="A9" s="2"/>
      <c r="B9" s="2">
        <v>5</v>
      </c>
      <c r="C9" s="5">
        <f t="shared" si="4"/>
        <v>100</v>
      </c>
      <c r="D9" s="2"/>
      <c r="E9" s="3">
        <f t="shared" si="0"/>
        <v>4.0000000000000001E-3</v>
      </c>
      <c r="F9" s="3">
        <f t="shared" si="1"/>
        <v>0.2</v>
      </c>
      <c r="G9" s="2"/>
      <c r="H9" s="31" t="s">
        <v>5</v>
      </c>
      <c r="I9" s="33"/>
      <c r="J9" s="2"/>
      <c r="K9" s="2"/>
      <c r="L9" s="2"/>
      <c r="M9" s="2"/>
      <c r="N9" s="2"/>
      <c r="O9" s="2">
        <f t="shared" si="2"/>
        <v>4.0000000000000001E-3</v>
      </c>
      <c r="P9" s="2">
        <f t="shared" si="3"/>
        <v>0.2</v>
      </c>
      <c r="Q9" s="2"/>
      <c r="R9" s="2"/>
      <c r="S9" s="2"/>
      <c r="T9" s="2"/>
    </row>
    <row r="10" spans="1:20" x14ac:dyDescent="0.25">
      <c r="A10" s="2"/>
      <c r="B10" s="2">
        <v>6</v>
      </c>
      <c r="C10" s="5">
        <f t="shared" si="4"/>
        <v>120</v>
      </c>
      <c r="D10" s="2"/>
      <c r="E10" s="3">
        <f t="shared" si="0"/>
        <v>4.0000000000000001E-3</v>
      </c>
      <c r="F10" s="3">
        <f t="shared" si="1"/>
        <v>0.28000000000000003</v>
      </c>
      <c r="G10" s="2"/>
      <c r="H10" s="4"/>
      <c r="I10" s="4"/>
      <c r="J10" s="2"/>
      <c r="K10" s="2"/>
      <c r="L10" s="2"/>
      <c r="M10" s="2"/>
      <c r="N10" s="2"/>
      <c r="O10" s="2">
        <f t="shared" si="2"/>
        <v>4.0000000000000001E-3</v>
      </c>
      <c r="P10" s="2">
        <f t="shared" si="3"/>
        <v>0.28000000000000003</v>
      </c>
      <c r="Q10" s="2"/>
      <c r="R10" s="2"/>
      <c r="S10" s="2"/>
      <c r="T10" s="2"/>
    </row>
    <row r="11" spans="1:20" x14ac:dyDescent="0.25">
      <c r="A11" s="2"/>
      <c r="B11" s="2">
        <v>7</v>
      </c>
      <c r="C11" s="5">
        <f t="shared" si="4"/>
        <v>140</v>
      </c>
      <c r="D11" s="2"/>
      <c r="E11" s="3">
        <f t="shared" si="0"/>
        <v>4.0000000000000001E-3</v>
      </c>
      <c r="F11" s="3">
        <f t="shared" si="1"/>
        <v>0.36</v>
      </c>
      <c r="G11" s="2"/>
      <c r="H11" s="8"/>
      <c r="I11" s="1">
        <v>20</v>
      </c>
      <c r="J11" s="2"/>
      <c r="K11" s="2"/>
      <c r="L11" s="2"/>
      <c r="M11" s="2"/>
      <c r="N11" s="2"/>
      <c r="O11" s="2">
        <f t="shared" si="2"/>
        <v>4.0000000000000001E-3</v>
      </c>
      <c r="P11" s="2">
        <f t="shared" si="3"/>
        <v>0.36</v>
      </c>
      <c r="Q11" s="2"/>
      <c r="R11" s="2"/>
      <c r="S11" s="2"/>
      <c r="T11" s="2"/>
    </row>
    <row r="12" spans="1:20" x14ac:dyDescent="0.25">
      <c r="A12" s="2"/>
      <c r="B12" s="2">
        <v>8</v>
      </c>
      <c r="C12" s="5">
        <f t="shared" si="4"/>
        <v>160</v>
      </c>
      <c r="D12" s="2"/>
      <c r="E12" s="3">
        <f t="shared" si="0"/>
        <v>4.0000000000000001E-3</v>
      </c>
      <c r="F12" s="3">
        <f t="shared" si="1"/>
        <v>0.44</v>
      </c>
      <c r="G12" s="2"/>
      <c r="H12" s="2"/>
      <c r="I12" s="2"/>
      <c r="J12" s="2"/>
      <c r="K12" s="2"/>
      <c r="L12" s="2"/>
      <c r="M12" s="2"/>
      <c r="N12" s="2"/>
      <c r="O12" s="2">
        <f t="shared" si="2"/>
        <v>4.0000000000000001E-3</v>
      </c>
      <c r="P12" s="2">
        <f t="shared" si="3"/>
        <v>0.44</v>
      </c>
      <c r="Q12" s="2"/>
      <c r="R12" s="2"/>
      <c r="S12" s="2"/>
      <c r="T12" s="2"/>
    </row>
    <row r="13" spans="1:20" x14ac:dyDescent="0.25">
      <c r="A13" s="2"/>
      <c r="B13" s="2">
        <v>9</v>
      </c>
      <c r="C13" s="5">
        <f t="shared" si="4"/>
        <v>180</v>
      </c>
      <c r="D13" s="2"/>
      <c r="E13" s="3">
        <f t="shared" si="0"/>
        <v>4.0000000000000001E-3</v>
      </c>
      <c r="F13" s="3">
        <f t="shared" si="1"/>
        <v>0.52</v>
      </c>
      <c r="G13" s="2"/>
      <c r="H13" s="31" t="s">
        <v>7</v>
      </c>
      <c r="I13" s="33"/>
      <c r="J13" s="2"/>
      <c r="K13" s="2"/>
      <c r="L13" s="2"/>
      <c r="M13" s="2"/>
      <c r="N13" s="2"/>
      <c r="O13" s="2">
        <f t="shared" si="2"/>
        <v>4.0000000000000001E-3</v>
      </c>
      <c r="P13" s="2">
        <f t="shared" si="3"/>
        <v>0.52</v>
      </c>
      <c r="Q13" s="2"/>
      <c r="R13" s="2"/>
      <c r="S13" s="2"/>
      <c r="T13" s="2"/>
    </row>
    <row r="14" spans="1:20" x14ac:dyDescent="0.25">
      <c r="A14" s="2"/>
      <c r="B14" s="2">
        <v>10</v>
      </c>
      <c r="C14" s="5">
        <f t="shared" si="4"/>
        <v>200</v>
      </c>
      <c r="D14" s="2"/>
      <c r="E14" s="3">
        <f t="shared" si="0"/>
        <v>4.0000000000000001E-3</v>
      </c>
      <c r="F14" s="3">
        <f t="shared" si="1"/>
        <v>0.6</v>
      </c>
      <c r="G14" s="2"/>
      <c r="H14" s="2"/>
      <c r="I14" s="2"/>
      <c r="J14" s="2"/>
      <c r="K14" s="2"/>
      <c r="L14" s="2"/>
      <c r="M14" s="2"/>
      <c r="N14" s="2"/>
      <c r="O14" s="2">
        <f t="shared" si="2"/>
        <v>4.0000000000000001E-3</v>
      </c>
      <c r="P14" s="2">
        <f t="shared" si="3"/>
        <v>0.6</v>
      </c>
      <c r="Q14" s="2"/>
      <c r="R14" s="2"/>
      <c r="S14" s="2"/>
      <c r="T14" s="2"/>
    </row>
    <row r="15" spans="1:20" x14ac:dyDescent="0.25">
      <c r="A15" s="2"/>
      <c r="B15" s="2">
        <v>11</v>
      </c>
      <c r="C15" s="5">
        <f t="shared" si="4"/>
        <v>220</v>
      </c>
      <c r="D15" s="2"/>
      <c r="E15" s="3">
        <f t="shared" si="0"/>
        <v>4.0000000000000001E-3</v>
      </c>
      <c r="F15" s="3">
        <f t="shared" si="1"/>
        <v>0.68</v>
      </c>
      <c r="G15" s="2"/>
      <c r="H15" s="9" t="s">
        <v>10</v>
      </c>
      <c r="I15" s="11">
        <f ca="1">I6+RAND()*I7</f>
        <v>106.91811483287719</v>
      </c>
      <c r="J15" s="2"/>
      <c r="K15" s="2"/>
      <c r="L15" s="2"/>
      <c r="M15" s="2"/>
      <c r="N15" s="2"/>
      <c r="O15" s="2">
        <f t="shared" si="2"/>
        <v>4.0000000000000001E-3</v>
      </c>
      <c r="P15" s="2">
        <f t="shared" si="3"/>
        <v>0.68</v>
      </c>
      <c r="Q15" s="2"/>
      <c r="R15" s="2"/>
      <c r="S15" s="2"/>
      <c r="T15" s="2"/>
    </row>
    <row r="16" spans="1:20" x14ac:dyDescent="0.25">
      <c r="A16" s="2"/>
      <c r="B16" s="2">
        <v>12</v>
      </c>
      <c r="C16" s="5">
        <f t="shared" si="4"/>
        <v>240</v>
      </c>
      <c r="D16" s="2"/>
      <c r="E16" s="3">
        <f t="shared" si="0"/>
        <v>4.0000000000000001E-3</v>
      </c>
      <c r="F16" s="3">
        <f t="shared" si="1"/>
        <v>0.76</v>
      </c>
      <c r="G16" s="2"/>
      <c r="H16" s="2"/>
      <c r="I16" s="12"/>
      <c r="J16" s="2"/>
      <c r="K16" s="2"/>
      <c r="L16" s="2"/>
      <c r="M16" s="2"/>
      <c r="N16" s="2"/>
      <c r="O16" s="2">
        <f t="shared" si="2"/>
        <v>4.0000000000000001E-3</v>
      </c>
      <c r="P16" s="2">
        <f t="shared" si="3"/>
        <v>0.76</v>
      </c>
      <c r="Q16" s="2"/>
      <c r="R16" s="2"/>
      <c r="S16" s="2"/>
      <c r="T16" s="2"/>
    </row>
    <row r="17" spans="1:20" x14ac:dyDescent="0.25">
      <c r="A17" s="2"/>
      <c r="B17" s="2">
        <v>13</v>
      </c>
      <c r="C17" s="5">
        <f t="shared" si="4"/>
        <v>260</v>
      </c>
      <c r="D17" s="2"/>
      <c r="E17" s="3">
        <f t="shared" si="0"/>
        <v>4.0000000000000001E-3</v>
      </c>
      <c r="F17" s="3">
        <f t="shared" si="1"/>
        <v>0.84</v>
      </c>
      <c r="G17" s="2"/>
      <c r="H17" s="8" t="s">
        <v>8</v>
      </c>
      <c r="I17" s="11">
        <f>(I6+I7+I6)/2</f>
        <v>175</v>
      </c>
      <c r="J17" s="2"/>
      <c r="K17" s="2"/>
      <c r="L17" s="2"/>
      <c r="M17" s="2"/>
      <c r="N17" s="2"/>
      <c r="O17" s="2">
        <f t="shared" si="2"/>
        <v>4.0000000000000001E-3</v>
      </c>
      <c r="P17" s="2">
        <f t="shared" si="3"/>
        <v>0.84</v>
      </c>
      <c r="Q17" s="2"/>
      <c r="R17" s="2"/>
      <c r="S17" s="2"/>
      <c r="T17" s="2"/>
    </row>
    <row r="18" spans="1:20" x14ac:dyDescent="0.25">
      <c r="A18" s="2"/>
      <c r="B18" s="2">
        <v>14</v>
      </c>
      <c r="C18" s="5">
        <f t="shared" si="4"/>
        <v>280</v>
      </c>
      <c r="D18" s="2"/>
      <c r="E18" s="3">
        <f t="shared" si="0"/>
        <v>4.0000000000000001E-3</v>
      </c>
      <c r="F18" s="3">
        <f t="shared" si="1"/>
        <v>0.92</v>
      </c>
      <c r="G18" s="2"/>
      <c r="H18" s="8" t="s">
        <v>9</v>
      </c>
      <c r="I18" s="11">
        <f>SQRT(I7^2/12)</f>
        <v>72.168783648703211</v>
      </c>
      <c r="J18" s="2"/>
      <c r="K18" s="2"/>
      <c r="L18" s="2"/>
      <c r="M18" s="2"/>
      <c r="N18" s="2"/>
      <c r="O18" s="2">
        <f t="shared" si="2"/>
        <v>4.0000000000000001E-3</v>
      </c>
      <c r="P18" s="2">
        <f t="shared" si="3"/>
        <v>0.92</v>
      </c>
      <c r="Q18" s="2"/>
      <c r="R18" s="2"/>
      <c r="S18" s="2"/>
      <c r="T18" s="2"/>
    </row>
    <row r="19" spans="1:20" x14ac:dyDescent="0.25">
      <c r="A19" s="2"/>
      <c r="B19" s="2">
        <v>15</v>
      </c>
      <c r="C19" s="5">
        <f t="shared" si="4"/>
        <v>300</v>
      </c>
      <c r="D19" s="2"/>
      <c r="E19" s="3">
        <f t="shared" si="0"/>
        <v>4.0000000000000001E-3</v>
      </c>
      <c r="F19" s="3">
        <f t="shared" si="1"/>
        <v>1</v>
      </c>
      <c r="G19" s="2"/>
      <c r="H19" s="2"/>
      <c r="I19" s="2"/>
      <c r="J19" s="2"/>
      <c r="K19" s="2"/>
      <c r="L19" s="2"/>
      <c r="M19" s="2"/>
      <c r="N19" s="2"/>
      <c r="O19" s="2">
        <f t="shared" si="2"/>
        <v>4.0000000000000001E-3</v>
      </c>
      <c r="P19" s="2">
        <f t="shared" si="3"/>
        <v>1</v>
      </c>
      <c r="Q19" s="2"/>
      <c r="R19" s="2"/>
      <c r="S19" s="2"/>
      <c r="T19" s="2"/>
    </row>
    <row r="20" spans="1:20" x14ac:dyDescent="0.25">
      <c r="A20" s="2"/>
      <c r="B20" s="2">
        <v>16</v>
      </c>
      <c r="C20" s="5">
        <f t="shared" si="4"/>
        <v>320</v>
      </c>
      <c r="D20" s="2"/>
      <c r="E20" s="3">
        <f t="shared" si="0"/>
        <v>0</v>
      </c>
      <c r="F20" s="3">
        <f t="shared" si="1"/>
        <v>0</v>
      </c>
      <c r="G20" s="2"/>
      <c r="H20" s="9" t="s">
        <v>10</v>
      </c>
      <c r="I20" s="1">
        <v>160</v>
      </c>
      <c r="J20" s="2"/>
      <c r="K20" s="2"/>
      <c r="L20" s="2"/>
      <c r="M20" s="2"/>
      <c r="N20" s="2"/>
      <c r="O20" s="2" t="e">
        <f t="shared" si="2"/>
        <v>#N/A</v>
      </c>
      <c r="P20" s="2" t="e">
        <f t="shared" si="3"/>
        <v>#N/A</v>
      </c>
      <c r="Q20" s="2"/>
      <c r="R20" s="2"/>
      <c r="S20" s="2"/>
      <c r="T20" s="2"/>
    </row>
    <row r="21" spans="1:20" x14ac:dyDescent="0.25">
      <c r="A21" s="2"/>
      <c r="B21" s="2">
        <v>17</v>
      </c>
      <c r="C21" s="5">
        <f t="shared" si="4"/>
        <v>340</v>
      </c>
      <c r="D21" s="2"/>
      <c r="E21" s="3">
        <f t="shared" si="0"/>
        <v>0</v>
      </c>
      <c r="F21" s="3">
        <f t="shared" si="1"/>
        <v>0</v>
      </c>
      <c r="G21" s="2"/>
      <c r="H21" s="9" t="s">
        <v>18</v>
      </c>
      <c r="I21" s="13">
        <f>IF(OR(I20&lt;$I$6,I20&gt;$I$6+$I$7),0,-$I$6/$I$7+I20/$I$7)</f>
        <v>0.44</v>
      </c>
      <c r="J21" s="2"/>
      <c r="K21" s="2"/>
      <c r="L21" s="2"/>
      <c r="M21" s="2"/>
      <c r="N21" s="2"/>
      <c r="O21" s="2" t="e">
        <f t="shared" si="2"/>
        <v>#N/A</v>
      </c>
      <c r="P21" s="2" t="e">
        <f t="shared" si="3"/>
        <v>#N/A</v>
      </c>
      <c r="Q21" s="2"/>
      <c r="R21" s="2"/>
      <c r="S21" s="2"/>
      <c r="T21" s="2"/>
    </row>
    <row r="22" spans="1:20" x14ac:dyDescent="0.25">
      <c r="A22" s="2"/>
      <c r="B22" s="2">
        <v>18</v>
      </c>
      <c r="C22" s="5">
        <f t="shared" si="4"/>
        <v>360</v>
      </c>
      <c r="D22" s="2"/>
      <c r="E22" s="3">
        <f t="shared" si="0"/>
        <v>0</v>
      </c>
      <c r="F22" s="3">
        <f t="shared" si="1"/>
        <v>0</v>
      </c>
      <c r="G22" s="2"/>
      <c r="H22" s="2"/>
      <c r="I22" s="2"/>
      <c r="J22" s="2"/>
      <c r="K22" s="2"/>
      <c r="L22" s="2"/>
      <c r="M22" s="2"/>
      <c r="N22" s="2"/>
      <c r="O22" s="2" t="e">
        <f t="shared" si="2"/>
        <v>#N/A</v>
      </c>
      <c r="P22" s="2" t="e">
        <f t="shared" si="3"/>
        <v>#N/A</v>
      </c>
      <c r="Q22" s="2"/>
      <c r="R22" s="2"/>
      <c r="S22" s="2"/>
      <c r="T22" s="2"/>
    </row>
    <row r="23" spans="1:20" x14ac:dyDescent="0.25">
      <c r="A23" s="2"/>
      <c r="B23" s="2">
        <v>19</v>
      </c>
      <c r="C23" s="5">
        <f t="shared" si="4"/>
        <v>380</v>
      </c>
      <c r="D23" s="2"/>
      <c r="E23" s="3">
        <f t="shared" si="0"/>
        <v>0</v>
      </c>
      <c r="F23" s="3">
        <f t="shared" si="1"/>
        <v>0</v>
      </c>
      <c r="G23" s="2"/>
      <c r="H23" s="9" t="s">
        <v>18</v>
      </c>
      <c r="I23" s="1">
        <v>0.05</v>
      </c>
      <c r="J23" s="2"/>
      <c r="K23" s="2"/>
      <c r="L23" s="2"/>
      <c r="M23" s="2"/>
      <c r="N23" s="2"/>
      <c r="O23" s="2" t="e">
        <f t="shared" si="2"/>
        <v>#N/A</v>
      </c>
      <c r="P23" s="2" t="e">
        <f t="shared" si="3"/>
        <v>#N/A</v>
      </c>
      <c r="Q23" s="2"/>
      <c r="R23" s="2"/>
      <c r="S23" s="2"/>
      <c r="T23" s="2"/>
    </row>
    <row r="24" spans="1:20" x14ac:dyDescent="0.25">
      <c r="A24" s="2"/>
      <c r="B24" s="2">
        <v>20</v>
      </c>
      <c r="C24" s="5">
        <f t="shared" si="4"/>
        <v>400</v>
      </c>
      <c r="D24" s="2"/>
      <c r="E24" s="3">
        <f t="shared" si="0"/>
        <v>0</v>
      </c>
      <c r="F24" s="3">
        <f t="shared" si="1"/>
        <v>0</v>
      </c>
      <c r="G24" s="2"/>
      <c r="H24" s="9" t="s">
        <v>10</v>
      </c>
      <c r="I24" s="14">
        <f>I6+I23*I7</f>
        <v>62.5</v>
      </c>
      <c r="J24" s="2"/>
      <c r="K24" s="2"/>
      <c r="L24" s="2"/>
      <c r="M24" s="2"/>
      <c r="N24" s="2"/>
      <c r="O24" s="2" t="e">
        <f t="shared" si="2"/>
        <v>#N/A</v>
      </c>
      <c r="P24" s="2" t="e">
        <f t="shared" si="3"/>
        <v>#N/A</v>
      </c>
      <c r="Q24" s="2"/>
      <c r="R24" s="2"/>
      <c r="S24" s="2"/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7"/>
      <c r="B52" s="7"/>
      <c r="C52" s="7"/>
      <c r="D52" s="7"/>
      <c r="E52" s="7"/>
      <c r="F52" s="7"/>
    </row>
  </sheetData>
  <customSheetViews>
    <customSheetView guid="{E1384B98-82FF-11D2-92E6-F79249EBB701}" scale="75" showGridLines="0" hiddenColumns="1" showRuler="0">
      <pageMargins left="0.75" right="0.75" top="1" bottom="1" header="0.5" footer="0.5"/>
      <pageSetup paperSize="9" orientation="portrait" horizontalDpi="300" verticalDpi="300" copies="0" r:id="rId1"/>
      <headerFooter alignWithMargins="0"/>
    </customSheetView>
  </customSheetViews>
  <mergeCells count="5">
    <mergeCell ref="E2:F2"/>
    <mergeCell ref="H4:I4"/>
    <mergeCell ref="H9:I9"/>
    <mergeCell ref="H13:I13"/>
    <mergeCell ref="O3:P3"/>
  </mergeCells>
  <phoneticPr fontId="0" type="noConversion"/>
  <printOptions gridLinesSet="0"/>
  <pageMargins left="0.75" right="0.75" top="1" bottom="1" header="0.5" footer="0.5"/>
  <pageSetup paperSize="9" orientation="portrait" horizontalDpi="300" verticalDpi="300" copies="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Acolhimento</vt:lpstr>
      <vt:lpstr>Dados e resultados</vt:lpstr>
      <vt:lpstr>Gráfico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2000-01-23T19:42:25Z</dcterms:created>
  <dcterms:modified xsi:type="dcterms:W3CDTF">2012-09-18T14:32:44Z</dcterms:modified>
</cp:coreProperties>
</file>